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jacob\Videos\Calculate How Fast a Hydraulic Cylinder Can Go\"/>
    </mc:Choice>
  </mc:AlternateContent>
  <xr:revisionPtr revIDLastSave="0" documentId="13_ncr:1_{825BEC99-5BAE-41B4-89AA-FD54C2255CD5}" xr6:coauthVersionLast="47" xr6:coauthVersionMax="47" xr10:uidLastSave="{00000000-0000-0000-0000-000000000000}"/>
  <bookViews>
    <workbookView xWindow="2730" yWindow="0" windowWidth="25515" windowHeight="15585" activeTab="1" xr2:uid="{00000000-000D-0000-FFFF-FFFF00000000}"/>
  </bookViews>
  <sheets>
    <sheet name="US Units" sheetId="1" r:id="rId1"/>
    <sheet name="Metric" sheetId="2" r:id="rId2"/>
    <sheet name="How It Works" sheetId="3" r:id="rId3"/>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2" l="1"/>
  <c r="K13" i="2" s="1"/>
  <c r="G13" i="2"/>
  <c r="F11" i="1"/>
  <c r="K13" i="1" s="1"/>
  <c r="K12" i="2"/>
  <c r="G12" i="2"/>
  <c r="C12" i="2"/>
  <c r="K11" i="2"/>
  <c r="G11" i="2"/>
  <c r="K10" i="2"/>
  <c r="K19" i="2" s="1"/>
  <c r="K9" i="2"/>
  <c r="C9" i="2"/>
  <c r="K8" i="2"/>
  <c r="K7" i="2"/>
  <c r="K12" i="1"/>
  <c r="K11" i="1"/>
  <c r="K10" i="1"/>
  <c r="K19" i="1" s="1"/>
  <c r="G10" i="1"/>
  <c r="K9" i="1"/>
  <c r="K8" i="1"/>
  <c r="K7" i="1"/>
  <c r="K17" i="2" l="1"/>
  <c r="K17" i="1"/>
  <c r="K15" i="2"/>
  <c r="K14" i="2"/>
  <c r="K15" i="1"/>
  <c r="K14" i="1"/>
  <c r="K16" i="1" l="1"/>
  <c r="F9" i="1" s="1"/>
  <c r="K23" i="2"/>
  <c r="F10" i="2"/>
  <c r="F10" i="1"/>
  <c r="K23" i="1"/>
  <c r="K22" i="2"/>
  <c r="F8" i="2"/>
  <c r="K18" i="2"/>
  <c r="K16" i="2"/>
  <c r="F9" i="2" s="1"/>
  <c r="F7" i="2"/>
  <c r="K22" i="1"/>
  <c r="F8" i="1"/>
  <c r="K18" i="1"/>
  <c r="F7" i="1"/>
  <c r="K20" i="1" l="1"/>
  <c r="K20" i="2"/>
  <c r="E16" i="2" l="1"/>
  <c r="E16" i="1"/>
  <c r="K21" i="1"/>
  <c r="F12" i="1" s="1"/>
  <c r="K21" i="2"/>
  <c r="K24" i="2"/>
  <c r="K24" i="1"/>
  <c r="F13" i="1" s="1"/>
  <c r="F12" i="2" l="1"/>
  <c r="F1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OpenAI</author>
    <author>Jacob Paso</author>
  </authors>
  <commentList>
    <comment ref="B7" authorId="0" shapeId="0" xr:uid="{00000000-0006-0000-0000-000001000000}">
      <text>
        <r>
          <rPr>
            <sz val="11"/>
            <color theme="1"/>
            <rFont val="Calibri"/>
            <family val="2"/>
            <scheme val="minor"/>
          </rPr>
          <t>Bore diameter.</t>
        </r>
      </text>
    </comment>
    <comment ref="B8" authorId="0" shapeId="0" xr:uid="{00000000-0006-0000-0000-000002000000}">
      <text>
        <r>
          <rPr>
            <sz val="11"/>
            <color theme="1"/>
            <rFont val="Calibri"/>
            <family val="2"/>
            <scheme val="minor"/>
          </rPr>
          <t>Rod diameter.</t>
        </r>
      </text>
    </comment>
    <comment ref="B9" authorId="0" shapeId="0" xr:uid="{00000000-0006-0000-0000-000003000000}">
      <text>
        <r>
          <rPr>
            <sz val="11"/>
            <color theme="1"/>
            <rFont val="Calibri"/>
            <family val="2"/>
            <scheme val="minor"/>
          </rPr>
          <t>Supply/system pressure.</t>
        </r>
      </text>
    </comment>
    <comment ref="F9" authorId="1" shapeId="0" xr:uid="{8ABD3666-B381-4102-97D6-FC1F86E46B3B}">
      <text>
        <r>
          <rPr>
            <b/>
            <sz val="9"/>
            <color indexed="81"/>
            <rFont val="Tahoma"/>
            <charset val="1"/>
          </rPr>
          <t>Jacob Paso:</t>
        </r>
        <r>
          <rPr>
            <sz val="9"/>
            <color indexed="81"/>
            <rFont val="Tahoma"/>
            <charset val="1"/>
          </rPr>
          <t xml:space="preserve">
ρc is the ratio of the piston area of the powered end of the cylinder to piston area of the exhausting end of the cylinder. Hence, the ratio value for retracting will be the inverse of the value for extending.</t>
        </r>
      </text>
    </comment>
    <comment ref="B10" authorId="0" shapeId="0" xr:uid="{00000000-0006-0000-0000-000004000000}">
      <text>
        <r>
          <rPr>
            <sz val="11"/>
            <color theme="1"/>
            <rFont val="Calibri"/>
            <family val="2"/>
            <scheme val="minor"/>
          </rPr>
          <t>A positive load magnitude opposes the powered end of the cylinder. When extending, a positive load pushes against the rod. When retracting, a positive load pulls the rod.</t>
        </r>
      </text>
    </comment>
    <comment ref="B11" authorId="0" shapeId="0" xr:uid="{00000000-0006-0000-0000-000005000000}">
      <text>
        <r>
          <rPr>
            <sz val="11"/>
            <color theme="1"/>
            <rFont val="Calibri"/>
            <family val="2"/>
            <scheme val="minor"/>
          </rPr>
          <t>Rated flow for one valve land/edge.</t>
        </r>
      </text>
    </comment>
    <comment ref="C11" authorId="0" shapeId="0" xr:uid="{00000000-0006-0000-0000-000006000000}">
      <text>
        <r>
          <rPr>
            <sz val="11"/>
            <color theme="1"/>
            <rFont val="Calibri"/>
            <family val="2"/>
            <scheme val="minor"/>
          </rPr>
          <t>Valve rated flow may be entered in gpm or L/min.</t>
        </r>
      </text>
    </comment>
    <comment ref="F11" authorId="1" shapeId="0" xr:uid="{8900BCB4-9F00-427C-AE56-30C9D33C5A5A}">
      <text>
        <r>
          <rPr>
            <b/>
            <sz val="9"/>
            <color indexed="81"/>
            <rFont val="Tahoma"/>
            <charset val="1"/>
          </rPr>
          <t>Jacob Paso:</t>
        </r>
        <r>
          <rPr>
            <sz val="9"/>
            <color indexed="81"/>
            <rFont val="Tahoma"/>
            <charset val="1"/>
          </rPr>
          <t xml:space="preserve">
ρv is the ratio of the valve constant for the powered end cylinder to the valve constant for the exhaust end cylinder. Hence, the ratio value for retracting will be the inverse of the value for extending.</t>
        </r>
      </text>
    </comment>
    <comment ref="B12" authorId="0" shapeId="0" xr:uid="{00000000-0006-0000-0000-000007000000}">
      <text>
        <r>
          <rPr>
            <sz val="11"/>
            <color theme="1"/>
            <rFont val="Calibri"/>
            <family val="2"/>
            <scheme val="minor"/>
          </rPr>
          <t>Pressure drop used by the valve manufacturer to establish the rated flow.</t>
        </r>
      </text>
    </comment>
    <comment ref="C12" authorId="0" shapeId="0" xr:uid="{00000000-0006-0000-0000-000008000000}">
      <text>
        <r>
          <rPr>
            <sz val="11"/>
            <color theme="1"/>
            <rFont val="Calibri"/>
            <family val="2"/>
            <scheme val="minor"/>
          </rPr>
          <t>Valve rated ΔP per land may be entered in psi or bar.</t>
        </r>
      </text>
    </comment>
    <comment ref="B13" authorId="0" shapeId="0" xr:uid="{00000000-0006-0000-0000-000009000000}">
      <text>
        <r>
          <rPr>
            <sz val="11"/>
            <color theme="1"/>
            <rFont val="Calibri"/>
            <family val="2"/>
            <scheme val="minor"/>
          </rPr>
          <t>The flow ratio of the valve, given as the A flow to the B flow. Examples: 1:1, 2:1, 1.3:1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B7" authorId="0" shapeId="0" xr:uid="{00000000-0006-0000-0100-000001000000}">
      <text>
        <r>
          <rPr>
            <sz val="11"/>
            <color theme="1"/>
            <rFont val="Calibri"/>
            <family val="2"/>
            <scheme val="minor"/>
          </rPr>
          <t>Bore diameter.</t>
        </r>
      </text>
    </comment>
    <comment ref="B8" authorId="0" shapeId="0" xr:uid="{00000000-0006-0000-0100-000002000000}">
      <text>
        <r>
          <rPr>
            <sz val="11"/>
            <color theme="1"/>
            <rFont val="Calibri"/>
            <family val="2"/>
            <scheme val="minor"/>
          </rPr>
          <t>Rod diameter.</t>
        </r>
      </text>
    </comment>
    <comment ref="B9" authorId="0" shapeId="0" xr:uid="{00000000-0006-0000-0100-000003000000}">
      <text>
        <r>
          <rPr>
            <sz val="11"/>
            <color theme="1"/>
            <rFont val="Calibri"/>
            <family val="2"/>
            <scheme val="minor"/>
          </rPr>
          <t>Supply/system pressure.</t>
        </r>
      </text>
    </comment>
    <comment ref="B10" authorId="0" shapeId="0" xr:uid="{00000000-0006-0000-0100-000004000000}">
      <text>
        <r>
          <rPr>
            <sz val="11"/>
            <color theme="1"/>
            <rFont val="Calibri"/>
            <family val="2"/>
            <scheme val="minor"/>
          </rPr>
          <t>A positive load magnitude opposes the powered end of the cylinder. When extending, a positive load pushes against the rod. When retracting, a positive load pulls the rod.</t>
        </r>
      </text>
    </comment>
    <comment ref="B11" authorId="0" shapeId="0" xr:uid="{00000000-0006-0000-0100-000005000000}">
      <text>
        <r>
          <rPr>
            <sz val="11"/>
            <color theme="1"/>
            <rFont val="Calibri"/>
            <family val="2"/>
            <scheme val="minor"/>
          </rPr>
          <t>Rated flow for one valve land/edge.</t>
        </r>
      </text>
    </comment>
    <comment ref="B12" authorId="0" shapeId="0" xr:uid="{00000000-0006-0000-0100-000006000000}">
      <text>
        <r>
          <rPr>
            <sz val="11"/>
            <color theme="1"/>
            <rFont val="Calibri"/>
            <family val="2"/>
            <scheme val="minor"/>
          </rPr>
          <t>Pressure drop used by the valve manufacturer to establish the rated flow.</t>
        </r>
      </text>
    </comment>
    <comment ref="B13" authorId="0" shapeId="0" xr:uid="{35351746-50DE-44DD-9333-DD1B72EDCD31}">
      <text>
        <r>
          <rPr>
            <sz val="11"/>
            <color theme="1"/>
            <rFont val="Calibri"/>
            <family val="2"/>
            <scheme val="minor"/>
          </rPr>
          <t>The flow ratio of the valve, given as the A flow to the B flow. Examples: 1:1, 2:1, 1.3:1</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<sst xmlns="http://schemas.openxmlformats.org/spreadsheetml/2006/main" count="133" uniqueCount="77">
  <si>
    <t>INPUTS</t>
  </si>
  <si>
    <t>RESULTS</t>
  </si>
  <si>
    <t>Internal SI calculations</t>
  </si>
  <si>
    <t>Cylinder bore</t>
  </si>
  <si>
    <t>in</t>
  </si>
  <si>
    <t>Cap-side area</t>
  </si>
  <si>
    <t>in²</t>
  </si>
  <si>
    <t>Bore_m</t>
  </si>
  <si>
    <t>Rod diameter</t>
  </si>
  <si>
    <t>Rod-side area</t>
  </si>
  <si>
    <t>Rod_m</t>
  </si>
  <si>
    <t>Supply pressure</t>
  </si>
  <si>
    <t>psi</t>
  </si>
  <si>
    <t>Cylinder area ratio ρc</t>
  </si>
  <si>
    <t>—</t>
  </si>
  <si>
    <t>Ps_Pa</t>
  </si>
  <si>
    <t>Load force</t>
  </si>
  <si>
    <t>lbf</t>
  </si>
  <si>
    <t>Valve flow constant Kv</t>
  </si>
  <si>
    <t>Fl_N</t>
  </si>
  <si>
    <t>Valve rated flow</t>
  </si>
  <si>
    <t>Powered-side pressure</t>
  </si>
  <si>
    <t>Qrated_m3s</t>
  </si>
  <si>
    <t>Valve rated ΔP per land</t>
  </si>
  <si>
    <t>Exhaust-side pressure</t>
  </si>
  <si>
    <t>dP_rated_Pa</t>
  </si>
  <si>
    <t>Valve flow ratio ρv</t>
  </si>
  <si>
    <t>rho_v</t>
  </si>
  <si>
    <t>Direction</t>
  </si>
  <si>
    <t>Extending</t>
  </si>
  <si>
    <t>A_cap</t>
  </si>
  <si>
    <t>in/s</t>
  </si>
  <si>
    <t>A_rod</t>
  </si>
  <si>
    <t>Formula</t>
  </si>
  <si>
    <t>vss = Kv,powered × √[(Ps × Apowered − Fl) / {Apowered³ × (1 + ρv² / ρc³)}]</t>
  </si>
  <si>
    <t>Kv_power</t>
  </si>
  <si>
    <t>A_powered</t>
  </si>
  <si>
    <t>Load_signed</t>
  </si>
  <si>
    <t>V_ss_mps</t>
  </si>
  <si>
    <t>P_powered_Pa</t>
  </si>
  <si>
    <t>A_exhaust</t>
  </si>
  <si>
    <t>Kv_exhaust</t>
  </si>
  <si>
    <t>P_exhaust_Pa</t>
  </si>
  <si>
    <t>Pressure units</t>
  </si>
  <si>
    <t>bar</t>
  </si>
  <si>
    <t>mm</t>
  </si>
  <si>
    <t>mm²</t>
  </si>
  <si>
    <t>N</t>
  </si>
  <si>
    <t>L/min/√bar</t>
  </si>
  <si>
    <t>L/min</t>
  </si>
  <si>
    <t>mm/s</t>
  </si>
  <si>
    <t>About the VCCM Calculator</t>
  </si>
  <si>
    <t>Purpose</t>
  </si>
  <si>
    <t>Equation</t>
  </si>
  <si>
    <t>Definitions</t>
  </si>
  <si>
    <t>Valve flow constant</t>
  </si>
  <si>
    <t>Kv,powered is calculated from the valve manufacturer's rated flow and rated pressure drop for one land/edge:
Kv = Qrated / √(ΔPrated)</t>
  </si>
  <si>
    <t>Cylinder ratio</t>
  </si>
  <si>
    <t>Important limitation</t>
  </si>
  <si>
    <t>Source</t>
  </si>
  <si>
    <t>Delta Motion Discussion Forum — “The VCCM Equation.”
https://forum.deltamotion.com/t/the-vccm-equation/378</t>
  </si>
  <si>
    <t>VCCM Hydraulic Cylinder Speed Calculator — US Customary</t>
  </si>
  <si>
    <t>VCCM Hydraulic Cylinder Speed Calculator — Metric</t>
  </si>
  <si>
    <t>CALCULATED STEADY-STATE VELOCITY</t>
  </si>
  <si>
    <t>The calculated value is the expected steady-state velocity. In an actual system, supply pressure commonly drops during motion, so actual velocity can be lower.</t>
  </si>
  <si>
    <t>Calculate steady-state cylinder velocity using the Valve Control of Cylinder Motion (VCCM) equation</t>
  </si>
  <si>
    <t>Valve flow ratio</t>
  </si>
  <si>
    <t>n:1  [flowA : flowB]</t>
  </si>
  <si>
    <t>1:1</t>
  </si>
  <si>
    <t>Cyl_ratio_cap_rod</t>
  </si>
  <si>
    <t>The VCCM equation calculates the expected steady-state velocity at 100% control output.For extending, the a positive load force opposes motion; for retracting, the same positive load aids motion. Valve rated flow and rated ΔP are for one valve land/edge.</t>
  </si>
  <si>
    <t>The Valve Control of Cylinder Motion (VCCM) equation calculates the expected steady-state velocity of a hydraulic servo cylinder at 100% spool opening under the specified supply pressure, valve characteristics, and load. It accounts for supply pressure, load, cylinder geometry, and valve flow characteristics.</t>
  </si>
  <si>
    <t>The VCCM equation calculates the expected steady-state velocity at 100% control output .For extending, the a positive load force opposes motion; for retracting, the same positive load aids motion. Valve rated flow and rated ΔP are for one valve land/edge.</t>
  </si>
  <si>
    <t>Valve ratio</t>
  </si>
  <si>
    <t>ρv is the pistion area of the powered side divided by the piston area of the exhaust side. The calculator computes ρc automatically for either direction.</t>
  </si>
  <si>
    <t>ρv is the ratio of the valve constant for the powered end cylinder to the valve constant for the exhaust end cylinder. Hence, the ratio value for retracting will be the inverse of the value for extending. The calculator computes ρv automatically for either direction.</t>
  </si>
  <si>
    <t>Ps = supply pressure
Apowered = piston area on the powered/pushing side
Fl = load force; Positive if opposing the force of the powered end, negative if aiding the force of the powered end
ρv = powered-land flow constant / exhausting-land flow constant
ρc = piston pushing area / exhausting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</si>
</sst>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00"/>
  </numFmts>
  <fonts count="16" x14ac:knownFonts="1">
    <font>
      <sz val="11"/>
      <color theme="1"/>
      <name val="Calibri"/>
      <family val="2"/>
      <scheme val="minor"/>
    </font>
    <font>
      <b/>
      <sz val="20"/>
      <color rgb="FFFFFFFF"/>
      <name val="Calibri"/>
    </font>
    <font>
      <b/>
      <sz val="12"/>
      <color rgb="FFFFFFFF"/>
      <name val="Calibri"/>
    </font>
    <font>
      <b/>
      <sz val="11"/>
      <name val="Calibri"/>
    </font>
    <font>
      <i/>
      <sz val="11"/>
      <color rgb="FF666666"/>
      <name val="Calibri"/>
    </font>
    <font>
      <b/>
      <sz val="24"/>
      <color rgb="FF385723"/>
      <name val="Calibri"/>
    </font>
    <font>
      <b/>
      <sz val="12"/>
      <color rgb="FF385723"/>
      <name val="Calibri"/>
    </font>
    <font>
      <b/>
      <sz val="11"/>
      <color rgb="FFFFFFFF"/>
      <name val="Calibri"/>
    </font>
    <font>
      <b/>
      <sz val="11"/>
      <color rgb="FF17365D"/>
      <name val="Calibri"/>
    </font>
    <font>
      <sz val="11"/>
      <color rgb="FF17365D"/>
      <name val="Calibri"/>
    </font>
    <font>
      <sz val="12"/>
      <color theme="10"/>
      <name val="Calibri"/>
      <family val="2"/>
      <scheme val="minor"/>
    </font>
    <font>
      <i/>
      <sz val="11"/>
      <color rgb="FF17365D"/>
      <name val="Calibri"/>
      <family val="2"/>
    </font>
    <font>
      <sz val="9"/>
      <color indexed="81"/>
      <name val="Tahoma"/>
      <charset val="1"/>
    </font>
    <font>
      <b/>
      <sz val="9"/>
      <color indexed="81"/>
      <name val="Tahoma"/>
      <charset val="1"/>
    </font>
    <font>
      <b/>
      <sz val="11"/>
      <name val="Calibri"/>
      <family val="2"/>
    </font>
    <font>
      <i/>
      <sz val="11"/>
      <color rgb="FF666666"/>
      <name val="Calibri"/>
      <family val="2"/>
    </font>
  </fonts>
  <fills count="11">
    <fill>
      <patternFill patternType="none"/>
    </fill>
    <fill>
      <patternFill patternType="gray125"/>
    </fill>
    <fill>
      <patternFill patternType="solid">
        <fgColor rgb="FF17365D"/>
      </patternFill>
    </fill>
    <fill>
      <patternFill patternType="solid">
        <fgColor rgb="FF2F8F9D"/>
      </patternFill>
    </fill>
    <fill>
      <patternFill patternType="solid">
        <fgColor rgb="FFF2F2F2"/>
      </patternFill>
    </fill>
    <fill>
      <patternFill patternType="solid">
        <fgColor rgb="FFFFFFFF"/>
      </patternFill>
    </fill>
    <fill>
      <patternFill patternType="solid">
        <fgColor rgb="FFE2F0D9"/>
      </patternFill>
    </fill>
    <fill>
      <patternFill patternType="solid">
        <fgColor rgb="FF70AD47"/>
      </patternFill>
    </fill>
    <fill>
      <patternFill patternType="solid">
        <fgColor rgb="FFD9EAF7"/>
      </patternFill>
    </fill>
    <fill>
      <patternFill patternType="solid">
        <fgColor rgb="FFFCE4D6"/>
      </patternFill>
    </fill>
    <fill>
      <patternFill patternType="solid">
        <fgColor rgb="FF2F75B5"/>
      </patternFill>
    </fill>
  </fills>
  <borders count="15">
    <border>
      <left/>
      <right/>
      <top/>
      <bottom/>
      <diagonal/>
    </border>
    <border>
      <left style="thin">
        <color rgb="FFD9E1F2"/>
      </left>
      <right style="thin">
        <color rgb="FFD9E1F2"/>
      </right>
      <top style="thin">
        <color rgb="FFD9E1F2"/>
      </top>
      <bottom style="thin">
        <color rgb="FFD9E1F2"/>
      </bottom>
      <diagonal/>
    </border>
    <border>
      <left/>
      <right/>
      <top style="thin">
        <color rgb="FFD9E1F2"/>
      </top>
      <bottom/>
      <diagonal/>
    </border>
    <border>
      <left/>
      <right style="thin">
        <color rgb="FFD9E1F2"/>
      </right>
      <top style="thin">
        <color rgb="FFD9E1F2"/>
      </top>
      <bottom/>
      <diagonal/>
    </border>
    <border>
      <left/>
      <right/>
      <top style="thin">
        <color rgb="FFD9E1F2"/>
      </top>
      <bottom style="thin">
        <color rgb="FFD9E1F2"/>
      </bottom>
      <diagonal/>
    </border>
    <border>
      <left/>
      <right style="thin">
        <color rgb="FFD9E1F2"/>
      </right>
      <top style="thin">
        <color rgb="FFD9E1F2"/>
      </top>
      <bottom style="thin">
        <color rgb="FFD9E1F2"/>
      </bottom>
      <diagonal/>
    </border>
    <border>
      <left style="thin">
        <color rgb="FFD9E1F2"/>
      </left>
      <right/>
      <top/>
      <bottom/>
      <diagonal/>
    </border>
    <border>
      <left/>
      <right style="thin">
        <color rgb="FFD9E1F2"/>
      </right>
      <top/>
      <bottom/>
      <diagonal/>
    </border>
    <border>
      <left style="thin">
        <color rgb="FFD9E1F2"/>
      </left>
      <right/>
      <top/>
      <bottom style="thin">
        <color rgb="FFD9E1F2"/>
      </bottom>
      <diagonal/>
    </border>
    <border>
      <left/>
      <right/>
      <top/>
      <bottom style="thin">
        <color rgb="FFD9E1F2"/>
      </bottom>
      <diagonal/>
    </border>
    <border>
      <left/>
      <right style="thin">
        <color rgb="FFD9E1F2"/>
      </right>
      <top/>
      <bottom style="thin">
        <color rgb="FFD9E1F2"/>
      </bottom>
      <diagonal/>
    </border>
    <border>
      <left style="thin">
        <color rgb="FFD9E1F2"/>
      </left>
      <right/>
      <top style="thin">
        <color rgb="FFD9E1F2"/>
      </top>
      <bottom style="thin">
        <color rgb="FFD9E1F2"/>
      </bottom>
      <diagonal/>
    </border>
    <border>
      <left style="thin">
        <color rgb="FFD9E1F2"/>
      </left>
      <right style="thin">
        <color rgb="FFD9E1F2"/>
      </right>
      <top style="thin">
        <color rgb="FFD9E1F2"/>
      </top>
      <bottom/>
      <diagonal/>
    </border>
    <border>
      <left style="thin">
        <color rgb="FFD9E1F2"/>
      </left>
      <right style="thin">
        <color rgb="FFD9E1F2"/>
      </right>
      <top/>
      <bottom style="thin">
        <color rgb="FFD9E1F2"/>
      </bottom>
      <diagonal/>
    </border>
    <border>
      <left style="thin">
        <color rgb="FFD9E1F2"/>
      </left>
      <right/>
      <top style="thin">
        <color rgb="FFD9E1F2"/>
      </top>
      <bottom/>
      <diagonal/>
    </border>
  </borders>
  <cellStyleXfs count="2">
    <xf numFmtId="0" fontId="0" fillId="0" borderId="0"/>
    <xf numFmtId="0" fontId="10" fillId="0" borderId="0"/>
  </cellStyleXfs>
  <cellXfs count="70">
    <xf numFmtId="0" fontId="0" fillId="0" borderId="0" xfId="0"/>
    <xf numFmtId="0" fontId="3" fillId="4" borderId="1" xfId="0" applyFont="1" applyFill="1" applyBorder="1"/>
    <xf numFmtId="164" fontId="0" fillId="5" borderId="1" xfId="0" applyNumberFormat="1" applyFill="1" applyBorder="1" applyAlignment="1">
      <alignment horizontal="right"/>
    </xf>
    <xf numFmtId="0" fontId="4" fillId="0" borderId="1" xfId="0" applyFont="1" applyBorder="1"/>
    <xf numFmtId="164" fontId="0" fillId="6" borderId="1" xfId="0" applyNumberFormat="1" applyFill="1" applyBorder="1"/>
    <xf numFmtId="0" fontId="0" fillId="5" borderId="1" xfId="0" applyFill="1" applyBorder="1"/>
    <xf numFmtId="0" fontId="8" fillId="8" borderId="1" xfId="0" applyFont="1" applyFill="1" applyBorder="1" applyAlignment="1">
      <alignment horizontal="center"/>
    </xf>
    <xf numFmtId="0" fontId="7" fillId="10" borderId="1" xfId="0" applyFont="1" applyFill="1" applyBorder="1"/>
    <xf numFmtId="0" fontId="2" fillId="3" borderId="0" xfId="0" applyFont="1" applyFill="1"/>
    <xf numFmtId="0" fontId="4" fillId="0" borderId="1" xfId="0" applyFont="1" applyBorder="1" applyAlignment="1">
      <alignment horizontal="center" vertical="center"/>
    </xf>
    <xf numFmtId="0" fontId="7" fillId="0" borderId="0" xfId="0" applyFont="1"/>
    <xf numFmtId="0" fontId="8" fillId="0" borderId="0" xfId="0" applyFont="1"/>
    <xf numFmtId="0" fontId="6" fillId="0" borderId="0" xfId="0" applyFont="1"/>
    <xf numFmtId="0" fontId="2" fillId="0" borderId="0" xfId="0" applyFont="1"/>
    <xf numFmtId="0" fontId="5" fillId="0" borderId="0" xfId="0" applyFont="1" applyAlignment="1">
      <alignment vertical="center"/>
    </xf>
    <xf numFmtId="164" fontId="0" fillId="0" borderId="0" xfId="0" applyNumberFormat="1"/>
    <xf numFmtId="0" fontId="14" fillId="4" borderId="1" xfId="0" applyFont="1" applyFill="1" applyBorder="1"/>
    <xf numFmtId="0" fontId="15" fillId="0" borderId="1" xfId="0" applyFont="1" applyBorder="1"/>
    <xf numFmtId="49" fontId="0" fillId="5" borderId="1" xfId="0" applyNumberFormat="1" applyFill="1" applyBorder="1" applyAlignment="1">
      <alignment horizontal="right"/>
    </xf>
    <xf numFmtId="165" fontId="0" fillId="6" borderId="1" xfId="0" applyNumberFormat="1" applyFill="1" applyBorder="1"/>
    <xf numFmtId="0" fontId="0" fillId="4" borderId="1" xfId="0" applyFill="1" applyBorder="1" applyAlignment="1">
      <alignment vertical="top" wrapText="1"/>
    </xf>
    <xf numFmtId="0" fontId="0" fillId="0" borderId="2" xfId="0" applyBorder="1"/>
    <xf numFmtId="0" fontId="0" fillId="0" borderId="3" xfId="0" applyBorder="1"/>
    <xf numFmtId="0" fontId="0" fillId="0" borderId="6" xfId="0" applyBorder="1"/>
    <xf numFmtId="0" fontId="0" fillId="0" borderId="0" xfId="0"/>
    <xf numFmtId="0" fontId="0" fillId="0" borderId="7" xfId="0" applyBorder="1"/>
    <xf numFmtId="0" fontId="0" fillId="0" borderId="8" xfId="0" applyBorder="1"/>
    <xf numFmtId="0" fontId="0" fillId="0" borderId="9" xfId="0" applyBorder="1"/>
    <xf numFmtId="0" fontId="0" fillId="0" borderId="10" xfId="0" applyBorder="1"/>
    <xf numFmtId="0" fontId="1" fillId="2" borderId="0" xfId="0" applyFont="1" applyFill="1" applyAlignment="1">
      <alignment horizontal="center"/>
    </xf>
    <xf numFmtId="0" fontId="10" fillId="0" borderId="0" xfId="1"/>
    <xf numFmtId="0" fontId="2" fillId="7" borderId="1" xfId="0" applyFont="1" applyFill="1" applyBorder="1" applyAlignment="1">
      <alignment horizontal="center"/>
    </xf>
    <xf numFmtId="0" fontId="0" fillId="0" borderId="4" xfId="0" applyBorder="1"/>
    <xf numFmtId="0" fontId="0" fillId="0" borderId="5" xfId="0" applyBorder="1"/>
    <xf numFmtId="0" fontId="2" fillId="3" borderId="1" xfId="0" applyFont="1" applyFill="1" applyBorder="1"/>
    <xf numFmtId="0" fontId="1" fillId="2" borderId="11"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1" fillId="0" borderId="11" xfId="0" applyFont="1" applyBorder="1" applyAlignment="1">
      <alignment horizontal="center"/>
    </xf>
    <xf numFmtId="0" fontId="11" fillId="0" borderId="4" xfId="0" applyFont="1" applyBorder="1" applyAlignment="1">
      <alignment horizontal="center"/>
    </xf>
    <xf numFmtId="0" fontId="11" fillId="0" borderId="5" xfId="0" applyFont="1" applyBorder="1" applyAlignment="1">
      <alignment horizont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9" fillId="9" borderId="14" xfId="0" applyFont="1" applyFill="1" applyBorder="1" applyAlignment="1">
      <alignment vertical="top" wrapText="1"/>
    </xf>
    <xf numFmtId="0" fontId="9" fillId="9" borderId="2" xfId="0" applyFont="1" applyFill="1" applyBorder="1" applyAlignment="1">
      <alignment vertical="top" wrapText="1"/>
    </xf>
    <xf numFmtId="0" fontId="9" fillId="9" borderId="3" xfId="0" applyFont="1" applyFill="1" applyBorder="1" applyAlignment="1">
      <alignment vertical="top" wrapText="1"/>
    </xf>
    <xf numFmtId="0" fontId="9" fillId="9" borderId="6" xfId="0" applyFont="1" applyFill="1" applyBorder="1" applyAlignment="1">
      <alignment vertical="top" wrapText="1"/>
    </xf>
    <xf numFmtId="0" fontId="9" fillId="9" borderId="0" xfId="0" applyFont="1" applyFill="1" applyAlignment="1">
      <alignment vertical="top" wrapText="1"/>
    </xf>
    <xf numFmtId="0" fontId="9" fillId="9" borderId="7" xfId="0" applyFont="1" applyFill="1" applyBorder="1" applyAlignment="1">
      <alignment vertical="top" wrapText="1"/>
    </xf>
    <xf numFmtId="0" fontId="9" fillId="9" borderId="8" xfId="0" applyFont="1" applyFill="1" applyBorder="1" applyAlignment="1">
      <alignment vertical="top" wrapText="1"/>
    </xf>
    <xf numFmtId="0" fontId="9" fillId="9" borderId="9" xfId="0" applyFont="1" applyFill="1" applyBorder="1" applyAlignment="1">
      <alignment vertical="top" wrapText="1"/>
    </xf>
    <xf numFmtId="0" fontId="9" fillId="9" borderId="10" xfId="0" applyFont="1" applyFill="1" applyBorder="1" applyAlignment="1">
      <alignment vertical="top" wrapText="1"/>
    </xf>
    <xf numFmtId="0" fontId="5" fillId="6" borderId="1" xfId="0" applyFont="1" applyFill="1" applyBorder="1" applyAlignment="1">
      <alignment horizontal="center" vertical="center"/>
    </xf>
    <xf numFmtId="0" fontId="6" fillId="6" borderId="14" xfId="0" applyFont="1" applyFill="1" applyBorder="1" applyAlignment="1">
      <alignment horizontal="center" vertical="center"/>
    </xf>
    <xf numFmtId="0" fontId="6" fillId="6" borderId="6" xfId="0" applyFont="1" applyFill="1" applyBorder="1" applyAlignment="1">
      <alignment horizontal="center" vertical="center"/>
    </xf>
    <xf numFmtId="0" fontId="7" fillId="2" borderId="2" xfId="0" applyFont="1" applyFill="1" applyBorder="1" applyAlignment="1">
      <alignment vertical="center"/>
    </xf>
    <xf numFmtId="0" fontId="7" fillId="2" borderId="0" xfId="0" applyFont="1" applyFill="1" applyAlignment="1">
      <alignment vertical="center"/>
    </xf>
    <xf numFmtId="0" fontId="8" fillId="8" borderId="2" xfId="0" applyFont="1" applyFill="1" applyBorder="1" applyAlignment="1">
      <alignment horizontal="center" vertical="top"/>
    </xf>
    <xf numFmtId="0" fontId="8" fillId="8" borderId="0" xfId="0" applyFont="1" applyFill="1" applyAlignment="1">
      <alignment horizontal="center" vertical="top"/>
    </xf>
    <xf numFmtId="0" fontId="6" fillId="6" borderId="14" xfId="0" applyFont="1" applyFill="1" applyBorder="1" applyAlignment="1">
      <alignment vertical="center"/>
    </xf>
    <xf numFmtId="0" fontId="6" fillId="6" borderId="6" xfId="0" applyFont="1" applyFill="1" applyBorder="1" applyAlignment="1">
      <alignment vertical="center"/>
    </xf>
    <xf numFmtId="0" fontId="2" fillId="7" borderId="11" xfId="0" applyFont="1" applyFill="1" applyBorder="1" applyAlignment="1">
      <alignment horizontal="center"/>
    </xf>
    <xf numFmtId="0" fontId="2" fillId="7" borderId="4" xfId="0" applyFont="1" applyFill="1" applyBorder="1" applyAlignment="1">
      <alignment horizontal="center"/>
    </xf>
    <xf numFmtId="0" fontId="2" fillId="7" borderId="5" xfId="0" applyFont="1" applyFill="1" applyBorder="1" applyAlignment="1">
      <alignment horizontal="center"/>
    </xf>
    <xf numFmtId="0" fontId="5" fillId="6" borderId="14" xfId="0" applyFont="1" applyFill="1" applyBorder="1" applyAlignment="1">
      <alignment horizontal="center" vertic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9" xfId="0" applyFont="1" applyFill="1" applyBorder="1" applyAlignment="1">
      <alignment horizontal="center" vertical="center"/>
    </xf>
    <xf numFmtId="0" fontId="5" fillId="6"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drawings/drawing1.xml><?xml version="1.0" encoding="utf-8"?>
<xdr:wsDr xmlns:xdr="http://schemas.openxmlformats.org/drawingml/2006/spreadsheetDrawing" xmlns:a="http://schemas.openxmlformats.org/drawingml/2006/main">
  <xdr:twoCellAnchor>
    <xdr:from>
      <xdr:col>1</xdr:col>
      <xdr:colOff>152400</xdr:colOff>
      <xdr:row>19</xdr:row>
      <xdr:rowOff>76201</xdr:rowOff>
    </xdr:from>
    <xdr:to>
      <xdr:col>3</xdr:col>
      <xdr:colOff>180975</xdr:colOff>
      <xdr:row>26</xdr:row>
      <xdr:rowOff>47625</xdr:rowOff>
    </xdr:to>
    <mc:AlternateContent xmlns:mc="http://schemas.openxmlformats.org/markup-compatibility/2006" xmlns:a14="http://schemas.microsoft.com/office/drawing/2010/main">
      <mc:Choice Requires="a14">
        <xdr:sp macro="" textlink="">
          <xdr:nvSpPr>
            <xdr:cNvPr id="7" name="TextBox 2">
              <a:extLst>
                <a:ext uri="{FF2B5EF4-FFF2-40B4-BE49-F238E27FC236}">
                  <a16:creationId xmlns:a16="http://schemas.microsoft.com/office/drawing/2014/main" id="{DFFCE59C-789E-40B3-A080-6DCD18763A41}"/>
                </a:ext>
              </a:extLst>
            </xdr:cNvPr>
            <xdr:cNvSpPr txBox="1"/>
          </xdr:nvSpPr>
          <xdr:spPr>
            <a:xfrm>
              <a:off x="2019300" y="4010026"/>
              <a:ext cx="2228850" cy="1304924"/>
            </a:xfrm>
            <a:prstGeom prst="rect">
              <a:avLst/>
            </a:prstGeom>
            <a:solidFill>
              <a:sysClr val="window" lastClr="FFFFFF"/>
            </a:solidFill>
            <a:ln w="9525" cap="flat" cmpd="sng" algn="ctr">
              <a:solidFill>
                <a:schemeClr val="bg1">
                  <a:lumMod val="75000"/>
                </a:schemeClr>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txBody>
            <a:bodyPr wrap="square" rtlCol="0"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14:m>
                <m:oMathPara xmlns:m="http://schemas.openxmlformats.org/officeDocument/2006/math">
                  <m:oMathParaPr>
                    <m:jc m:val="center"/>
                  </m:oMathParaPr>
                  <m:oMath>
                    <m:sSub>
                      <m:sSubPr>
                        <m:ctrlPr>
                          <a:rPr lang="en-US" sz="1200" b="1" i="1">
                            <a:solidFill>
                              <a:schemeClr val="accent1"/>
                            </a:solidFill>
                            <a:latin typeface="Cambria Math" panose="02040503050406030204" pitchFamily="18" charset="0"/>
                          </a:rPr>
                        </m:ctrlPr>
                      </m:sSubPr>
                      <m:e>
                        <m:r>
                          <a:rPr lang="en-US" sz="1200" b="1" i="1">
                            <a:solidFill>
                              <a:schemeClr val="accent1"/>
                            </a:solidFill>
                            <a:latin typeface="Cambria Math" panose="02040503050406030204" pitchFamily="18" charset="0"/>
                          </a:rPr>
                          <m:t>𝑽</m:t>
                        </m:r>
                      </m:e>
                      <m:sub>
                        <m:r>
                          <a:rPr lang="en-US" sz="1200" b="1" i="1">
                            <a:solidFill>
                              <a:schemeClr val="accent1"/>
                            </a:solidFill>
                            <a:latin typeface="Cambria Math" panose="02040503050406030204" pitchFamily="18" charset="0"/>
                          </a:rPr>
                          <m:t>𝒔𝒔</m:t>
                        </m:r>
                      </m:sub>
                    </m:sSub>
                    <m:r>
                      <a:rPr lang="en-US" sz="1200" b="1" i="1">
                        <a:solidFill>
                          <a:schemeClr val="accent1"/>
                        </a:solidFill>
                        <a:latin typeface="Cambria Math" panose="02040503050406030204" pitchFamily="18" charset="0"/>
                      </a:rPr>
                      <m:t>=</m:t>
                    </m:r>
                    <m:sSub>
                      <m:sSubPr>
                        <m:ctrlPr>
                          <a:rPr lang="en-US" sz="1200" b="1" i="1">
                            <a:solidFill>
                              <a:schemeClr val="accent1"/>
                            </a:solidFill>
                            <a:latin typeface="Cambria Math" panose="02040503050406030204" pitchFamily="18" charset="0"/>
                          </a:rPr>
                        </m:ctrlPr>
                      </m:sSubPr>
                      <m:e>
                        <m:r>
                          <a:rPr lang="en-US" sz="1200" b="1" i="1">
                            <a:solidFill>
                              <a:schemeClr val="accent1"/>
                            </a:solidFill>
                            <a:latin typeface="Cambria Math" panose="02040503050406030204" pitchFamily="18" charset="0"/>
                          </a:rPr>
                          <m:t>𝑲</m:t>
                        </m:r>
                      </m:e>
                      <m:sub>
                        <m:r>
                          <a:rPr lang="en-US" sz="1200" b="1" i="1">
                            <a:solidFill>
                              <a:schemeClr val="accent1"/>
                            </a:solidFill>
                            <a:latin typeface="Cambria Math" panose="02040503050406030204" pitchFamily="18" charset="0"/>
                          </a:rPr>
                          <m:t>𝒗𝒑𝒍</m:t>
                        </m:r>
                      </m:sub>
                    </m:sSub>
                    <m:rad>
                      <m:radPr>
                        <m:degHide m:val="on"/>
                        <m:ctrlPr>
                          <a:rPr lang="en-US" sz="1200" b="1" i="1">
                            <a:solidFill>
                              <a:schemeClr val="accent1"/>
                            </a:solidFill>
                            <a:latin typeface="Cambria Math" panose="02040503050406030204" pitchFamily="18" charset="0"/>
                          </a:rPr>
                        </m:ctrlPr>
                      </m:radPr>
                      <m:deg/>
                      <m:e>
                        <m:f>
                          <m:fPr>
                            <m:ctrlPr>
                              <a:rPr lang="en-US" sz="1200" b="1" i="1">
                                <a:solidFill>
                                  <a:schemeClr val="accent1"/>
                                </a:solidFill>
                                <a:latin typeface="Cambria Math" panose="02040503050406030204" pitchFamily="18" charset="0"/>
                              </a:rPr>
                            </m:ctrlPr>
                          </m:fPr>
                          <m:num>
                            <m:sSub>
                              <m:sSubPr>
                                <m:ctrlPr>
                                  <a:rPr lang="en-US" sz="1200" b="1" i="1">
                                    <a:solidFill>
                                      <a:schemeClr val="accent1"/>
                                    </a:solidFill>
                                    <a:latin typeface="Cambria Math" panose="02040503050406030204" pitchFamily="18" charset="0"/>
                                  </a:rPr>
                                </m:ctrlPr>
                              </m:sSubPr>
                              <m:e>
                                <m:r>
                                  <a:rPr lang="en-US" sz="1200" b="1" i="1">
                                    <a:solidFill>
                                      <a:schemeClr val="accent1"/>
                                    </a:solidFill>
                                    <a:latin typeface="Cambria Math" panose="02040503050406030204" pitchFamily="18" charset="0"/>
                                  </a:rPr>
                                  <m:t>𝑷</m:t>
                                </m:r>
                              </m:e>
                              <m:sub>
                                <m:r>
                                  <a:rPr lang="en-US" sz="1200" b="1" i="1">
                                    <a:solidFill>
                                      <a:schemeClr val="accent1"/>
                                    </a:solidFill>
                                    <a:latin typeface="Cambria Math" panose="02040503050406030204" pitchFamily="18" charset="0"/>
                                  </a:rPr>
                                  <m:t>𝑺</m:t>
                                </m:r>
                              </m:sub>
                            </m:sSub>
                            <m:r>
                              <a:rPr lang="en-US" sz="1200" b="1" i="1">
                                <a:solidFill>
                                  <a:schemeClr val="accent1"/>
                                </a:solidFill>
                                <a:latin typeface="Cambria Math" panose="02040503050406030204" pitchFamily="18" charset="0"/>
                                <a:ea typeface="Cambria Math" panose="02040503050406030204" pitchFamily="18" charset="0"/>
                              </a:rPr>
                              <m:t>∙</m:t>
                            </m:r>
                            <m:sSub>
                              <m:sSubPr>
                                <m:ctrlPr>
                                  <a:rPr lang="en-US" sz="1200" b="1" i="1">
                                    <a:solidFill>
                                      <a:schemeClr val="accent1"/>
                                    </a:solidFill>
                                    <a:latin typeface="Cambria Math" panose="02040503050406030204" pitchFamily="18" charset="0"/>
                                  </a:rPr>
                                </m:ctrlPr>
                              </m:sSubPr>
                              <m:e>
                                <m:r>
                                  <a:rPr lang="en-US" sz="1200" b="1" i="1">
                                    <a:solidFill>
                                      <a:schemeClr val="accent1"/>
                                    </a:solidFill>
                                    <a:latin typeface="Cambria Math" panose="02040503050406030204" pitchFamily="18" charset="0"/>
                                  </a:rPr>
                                  <m:t>𝑨</m:t>
                                </m:r>
                              </m:e>
                              <m:sub>
                                <m:r>
                                  <a:rPr lang="en-US" sz="1200" b="1" i="1">
                                    <a:solidFill>
                                      <a:schemeClr val="accent1"/>
                                    </a:solidFill>
                                    <a:latin typeface="Cambria Math" panose="02040503050406030204" pitchFamily="18" charset="0"/>
                                  </a:rPr>
                                  <m:t>𝒑𝒆</m:t>
                                </m:r>
                              </m:sub>
                            </m:sSub>
                            <m:r>
                              <a:rPr lang="en-US" sz="1200" b="1" i="1">
                                <a:solidFill>
                                  <a:schemeClr val="accent1"/>
                                </a:solidFill>
                                <a:latin typeface="Cambria Math" panose="02040503050406030204" pitchFamily="18" charset="0"/>
                              </a:rPr>
                              <m:t>−</m:t>
                            </m:r>
                            <m:sSub>
                              <m:sSubPr>
                                <m:ctrlPr>
                                  <a:rPr lang="en-US" sz="1200" b="1" i="1">
                                    <a:solidFill>
                                      <a:schemeClr val="accent1"/>
                                    </a:solidFill>
                                    <a:latin typeface="Cambria Math" panose="02040503050406030204" pitchFamily="18" charset="0"/>
                                  </a:rPr>
                                </m:ctrlPr>
                              </m:sSubPr>
                              <m:e>
                                <m:r>
                                  <a:rPr lang="en-US" sz="1200" b="1" i="1">
                                    <a:solidFill>
                                      <a:schemeClr val="accent1"/>
                                    </a:solidFill>
                                    <a:latin typeface="Cambria Math" panose="02040503050406030204" pitchFamily="18" charset="0"/>
                                  </a:rPr>
                                  <m:t>𝑭</m:t>
                                </m:r>
                              </m:e>
                              <m:sub>
                                <m:r>
                                  <a:rPr lang="en-US" sz="1200" b="1" i="1">
                                    <a:solidFill>
                                      <a:schemeClr val="accent1"/>
                                    </a:solidFill>
                                    <a:latin typeface="Cambria Math" panose="02040503050406030204" pitchFamily="18" charset="0"/>
                                  </a:rPr>
                                  <m:t>𝒍𝒐𝒂𝒅</m:t>
                                </m:r>
                              </m:sub>
                            </m:sSub>
                          </m:num>
                          <m:den>
                            <m:sSubSup>
                              <m:sSubSupPr>
                                <m:ctrlPr>
                                  <a:rPr lang="en-US" sz="1200" b="1" i="1">
                                    <a:solidFill>
                                      <a:schemeClr val="accent1"/>
                                    </a:solidFill>
                                    <a:latin typeface="Cambria Math" panose="02040503050406030204" pitchFamily="18" charset="0"/>
                                  </a:rPr>
                                </m:ctrlPr>
                              </m:sSubSupPr>
                              <m:e>
                                <m:r>
                                  <a:rPr lang="en-US" sz="1200" b="1" i="1">
                                    <a:solidFill>
                                      <a:schemeClr val="accent1"/>
                                    </a:solidFill>
                                    <a:latin typeface="Cambria Math" panose="02040503050406030204" pitchFamily="18" charset="0"/>
                                  </a:rPr>
                                  <m:t>𝑨</m:t>
                                </m:r>
                              </m:e>
                              <m:sub>
                                <m:r>
                                  <a:rPr lang="en-US" sz="1200" b="1" i="1">
                                    <a:solidFill>
                                      <a:schemeClr val="accent1"/>
                                    </a:solidFill>
                                    <a:latin typeface="Cambria Math" panose="02040503050406030204" pitchFamily="18" charset="0"/>
                                  </a:rPr>
                                  <m:t>𝒑𝒆</m:t>
                                </m:r>
                              </m:sub>
                              <m:sup>
                                <m:r>
                                  <a:rPr lang="en-US" sz="1200" b="1" i="1">
                                    <a:solidFill>
                                      <a:schemeClr val="accent1"/>
                                    </a:solidFill>
                                    <a:latin typeface="Cambria Math" panose="02040503050406030204" pitchFamily="18" charset="0"/>
                                  </a:rPr>
                                  <m:t>𝟑</m:t>
                                </m:r>
                              </m:sup>
                            </m:sSubSup>
                            <m:d>
                              <m:dPr>
                                <m:ctrlPr>
                                  <a:rPr lang="en-US" sz="1200" b="1" i="1">
                                    <a:solidFill>
                                      <a:schemeClr val="accent1"/>
                                    </a:solidFill>
                                    <a:latin typeface="Cambria Math" panose="02040503050406030204" pitchFamily="18" charset="0"/>
                                  </a:rPr>
                                </m:ctrlPr>
                              </m:dPr>
                              <m:e>
                                <m:r>
                                  <a:rPr lang="en-US" sz="1200" b="1" i="1">
                                    <a:solidFill>
                                      <a:schemeClr val="accent1"/>
                                    </a:solidFill>
                                    <a:latin typeface="Cambria Math" panose="02040503050406030204" pitchFamily="18" charset="0"/>
                                  </a:rPr>
                                  <m:t>𝟏</m:t>
                                </m:r>
                                <m:r>
                                  <a:rPr lang="en-US" sz="1200" b="1" i="1">
                                    <a:solidFill>
                                      <a:schemeClr val="accent1"/>
                                    </a:solidFill>
                                    <a:latin typeface="Cambria Math" panose="02040503050406030204" pitchFamily="18" charset="0"/>
                                  </a:rPr>
                                  <m:t>+</m:t>
                                </m:r>
                                <m:f>
                                  <m:fPr>
                                    <m:ctrlPr>
                                      <a:rPr lang="el-GR" sz="1200" b="1" i="1">
                                        <a:solidFill>
                                          <a:schemeClr val="accent1"/>
                                        </a:solidFill>
                                        <a:latin typeface="Cambria Math" panose="02040503050406030204" pitchFamily="18" charset="0"/>
                                      </a:rPr>
                                    </m:ctrlPr>
                                  </m:fPr>
                                  <m:num>
                                    <m:sSubSup>
                                      <m:sSubSupPr>
                                        <m:ctrlPr>
                                          <a:rPr lang="el-GR" sz="1200" b="1" i="1">
                                            <a:solidFill>
                                              <a:schemeClr val="accent1"/>
                                            </a:solidFill>
                                            <a:latin typeface="Cambria Math" panose="02040503050406030204" pitchFamily="18" charset="0"/>
                                          </a:rPr>
                                        </m:ctrlPr>
                                      </m:sSubSupPr>
                                      <m:e>
                                        <m:r>
                                          <a:rPr lang="el-GR" sz="1200" b="1" i="1">
                                            <a:solidFill>
                                              <a:schemeClr val="accent1"/>
                                            </a:solidFill>
                                            <a:latin typeface="Cambria Math" panose="02040503050406030204" pitchFamily="18" charset="0"/>
                                          </a:rPr>
                                          <m:t>𝝆</m:t>
                                        </m:r>
                                      </m:e>
                                      <m:sub>
                                        <m:r>
                                          <a:rPr lang="en-US" sz="1200" b="1" i="1">
                                            <a:solidFill>
                                              <a:schemeClr val="accent1"/>
                                            </a:solidFill>
                                            <a:latin typeface="Cambria Math" panose="02040503050406030204" pitchFamily="18" charset="0"/>
                                          </a:rPr>
                                          <m:t>𝒗</m:t>
                                        </m:r>
                                      </m:sub>
                                      <m:sup>
                                        <m:r>
                                          <a:rPr lang="en-US" sz="1200" b="1" i="1">
                                            <a:solidFill>
                                              <a:schemeClr val="accent1"/>
                                            </a:solidFill>
                                            <a:latin typeface="Cambria Math" panose="02040503050406030204" pitchFamily="18" charset="0"/>
                                          </a:rPr>
                                          <m:t>𝟐</m:t>
                                        </m:r>
                                      </m:sup>
                                    </m:sSubSup>
                                  </m:num>
                                  <m:den>
                                    <m:sSubSup>
                                      <m:sSubSupPr>
                                        <m:ctrlPr>
                                          <a:rPr lang="el-GR" sz="1200" b="1" i="1">
                                            <a:solidFill>
                                              <a:schemeClr val="accent1"/>
                                            </a:solidFill>
                                            <a:latin typeface="Cambria Math" panose="02040503050406030204" pitchFamily="18" charset="0"/>
                                          </a:rPr>
                                        </m:ctrlPr>
                                      </m:sSubSupPr>
                                      <m:e>
                                        <m:r>
                                          <a:rPr lang="el-GR" sz="1200" b="1" i="1">
                                            <a:solidFill>
                                              <a:schemeClr val="accent1"/>
                                            </a:solidFill>
                                            <a:latin typeface="Cambria Math" panose="02040503050406030204" pitchFamily="18" charset="0"/>
                                          </a:rPr>
                                          <m:t>𝝆</m:t>
                                        </m:r>
                                      </m:e>
                                      <m:sub>
                                        <m:r>
                                          <a:rPr lang="en-US" sz="1200" b="1" i="1">
                                            <a:solidFill>
                                              <a:schemeClr val="accent1"/>
                                            </a:solidFill>
                                            <a:latin typeface="Cambria Math" panose="02040503050406030204" pitchFamily="18" charset="0"/>
                                          </a:rPr>
                                          <m:t>𝒄</m:t>
                                        </m:r>
                                      </m:sub>
                                      <m:sup>
                                        <m:r>
                                          <a:rPr lang="en-US" sz="1200" b="1" i="1">
                                            <a:solidFill>
                                              <a:schemeClr val="accent1"/>
                                            </a:solidFill>
                                            <a:latin typeface="Cambria Math" panose="02040503050406030204" pitchFamily="18" charset="0"/>
                                          </a:rPr>
                                          <m:t>𝟑</m:t>
                                        </m:r>
                                      </m:sup>
                                    </m:sSubSup>
                                  </m:den>
                                </m:f>
                              </m:e>
                            </m:d>
                          </m:den>
                        </m:f>
                      </m:e>
                    </m:rad>
                  </m:oMath>
                </m:oMathPara>
              </a14:m>
              <a:endParaRPr lang="en-US" sz="500" b="1" baseline="-25000">
                <a:solidFill>
                  <a:schemeClr val="accent1"/>
                </a:solidFill>
              </a:endParaRPr>
            </a:p>
          </xdr:txBody>
        </xdr:sp>
      </mc:Choice>
      <mc:Fallback xmlns="">
        <xdr:sp macro="" textlink="">
          <xdr:nvSpPr>
            <xdr:cNvPr id="7" name="TextBox 2">
              <a:extLst>
                <a:ext uri="{FF2B5EF4-FFF2-40B4-BE49-F238E27FC236}">
                  <a16:creationId xmlns:a16="http://schemas.microsoft.com/office/drawing/2014/main" id="{DFFCE59C-789E-40B3-A080-6DCD18763A41}"/>
                </a:ext>
              </a:extLst>
            </xdr:cNvPr>
            <xdr:cNvSpPr txBox="1"/>
          </xdr:nvSpPr>
          <xdr:spPr>
            <a:xfrm>
              <a:off x="2019300" y="4010026"/>
              <a:ext cx="2228850" cy="1304924"/>
            </a:xfrm>
            <a:prstGeom prst="rect">
              <a:avLst/>
            </a:prstGeom>
            <a:solidFill>
              <a:sysClr val="window" lastClr="FFFFFF"/>
            </a:solidFill>
            <a:ln w="9525" cap="flat" cmpd="sng" algn="ctr">
              <a:solidFill>
                <a:schemeClr val="bg1">
                  <a:lumMod val="75000"/>
                </a:schemeClr>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txBody>
            <a:bodyPr wrap="square" rtlCol="0"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200" b="1" i="0">
                  <a:solidFill>
                    <a:schemeClr val="accent1"/>
                  </a:solidFill>
                  <a:latin typeface="Cambria Math" panose="02040503050406030204" pitchFamily="18" charset="0"/>
                </a:rPr>
                <a:t>𝑽_𝒔𝒔=𝑲_𝒗𝒑𝒍 √((𝑷_𝑺</a:t>
              </a:r>
              <a:r>
                <a:rPr lang="en-US" sz="1200" b="1" i="0">
                  <a:solidFill>
                    <a:schemeClr val="accent1"/>
                  </a:solidFill>
                  <a:latin typeface="Cambria Math" panose="02040503050406030204" pitchFamily="18" charset="0"/>
                  <a:ea typeface="Cambria Math" panose="02040503050406030204" pitchFamily="18" charset="0"/>
                </a:rPr>
                <a:t>∙</a:t>
              </a:r>
              <a:r>
                <a:rPr lang="en-US" sz="1200" b="1" i="0">
                  <a:solidFill>
                    <a:schemeClr val="accent1"/>
                  </a:solidFill>
                  <a:latin typeface="Cambria Math" panose="02040503050406030204" pitchFamily="18" charset="0"/>
                </a:rPr>
                <a:t>𝑨_𝒑𝒆−𝑭_𝒍𝒐𝒂𝒅)/(𝑨_𝒑𝒆^𝟑 (𝟏+</a:t>
              </a:r>
              <a:r>
                <a:rPr lang="el-GR" sz="1200" b="1" i="0">
                  <a:solidFill>
                    <a:schemeClr val="accent1"/>
                  </a:solidFill>
                  <a:latin typeface="Cambria Math" panose="02040503050406030204" pitchFamily="18" charset="0"/>
                </a:rPr>
                <a:t>(𝝆_</a:t>
              </a:r>
              <a:r>
                <a:rPr lang="en-US" sz="1200" b="1" i="0">
                  <a:solidFill>
                    <a:schemeClr val="accent1"/>
                  </a:solidFill>
                  <a:latin typeface="Cambria Math" panose="02040503050406030204" pitchFamily="18" charset="0"/>
                </a:rPr>
                <a:t>𝒗^𝟐</a:t>
              </a:r>
              <a:r>
                <a:rPr lang="el-GR" sz="1200" b="1" i="0">
                  <a:solidFill>
                    <a:schemeClr val="accent1"/>
                  </a:solidFill>
                  <a:latin typeface="Cambria Math" panose="02040503050406030204" pitchFamily="18" charset="0"/>
                </a:rPr>
                <a:t>)/(𝝆_</a:t>
              </a:r>
              <a:r>
                <a:rPr lang="en-US" sz="1200" b="1" i="0">
                  <a:solidFill>
                    <a:schemeClr val="accent1"/>
                  </a:solidFill>
                  <a:latin typeface="Cambria Math" panose="02040503050406030204" pitchFamily="18" charset="0"/>
                </a:rPr>
                <a:t>𝒄^𝟑 </a:t>
              </a:r>
              <a:r>
                <a:rPr lang="el-GR" sz="1200" b="1" i="0">
                  <a:solidFill>
                    <a:schemeClr val="accent1"/>
                  </a:solidFill>
                  <a:latin typeface="Cambria Math" panose="02040503050406030204" pitchFamily="18" charset="0"/>
                </a:rPr>
                <a:t>)</a:t>
              </a:r>
              <a:r>
                <a:rPr lang="en-US" sz="1200" b="1" i="0">
                  <a:solidFill>
                    <a:schemeClr val="accent1"/>
                  </a:solidFill>
                  <a:latin typeface="Cambria Math" panose="02040503050406030204" pitchFamily="18" charset="0"/>
                </a:rPr>
                <a:t>) ))</a:t>
              </a:r>
              <a:endParaRPr lang="en-US" sz="500" b="1" baseline="-25000">
                <a:solidFill>
                  <a:schemeClr val="accent1"/>
                </a:solidFill>
              </a:endParaRPr>
            </a:p>
          </xdr:txBody>
        </xdr:sp>
      </mc:Fallback>
    </mc:AlternateContent>
    <xdr:clientData/>
  </xdr:twoCellAnchor>
  <xdr:twoCellAnchor>
    <xdr:from>
      <xdr:col>4</xdr:col>
      <xdr:colOff>95250</xdr:colOff>
      <xdr:row>19</xdr:row>
      <xdr:rowOff>76200</xdr:rowOff>
    </xdr:from>
    <xdr:to>
      <xdr:col>7</xdr:col>
      <xdr:colOff>733425</xdr:colOff>
      <xdr:row>26</xdr:row>
      <xdr:rowOff>47625</xdr:rowOff>
    </xdr:to>
    <mc:AlternateContent xmlns:mc="http://schemas.openxmlformats.org/markup-compatibility/2006" xmlns:a14="http://schemas.microsoft.com/office/drawing/2010/main">
      <mc:Choice Requires="a14">
        <xdr:sp macro="" textlink="">
          <xdr:nvSpPr>
            <xdr:cNvPr id="8" name="TextBox 7">
              <a:extLst>
                <a:ext uri="{FF2B5EF4-FFF2-40B4-BE49-F238E27FC236}">
                  <a16:creationId xmlns:a16="http://schemas.microsoft.com/office/drawing/2014/main" id="{D3F7A1E0-8D99-4982-915B-6E423BFB14EF}"/>
                </a:ext>
              </a:extLst>
            </xdr:cNvPr>
            <xdr:cNvSpPr txBox="1"/>
          </xdr:nvSpPr>
          <xdr:spPr>
            <a:xfrm>
              <a:off x="4362450" y="4010025"/>
              <a:ext cx="4772025" cy="1304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eaLnBrk="1" latinLnBrk="0" hangingPunct="1"/>
              <a14:m>
                <m:oMathPara xmlns:m="http://schemas.openxmlformats.org/officeDocument/2006/math">
                  <m:oMathParaPr>
                    <m:jc m:val="left"/>
                  </m:oMathParaPr>
                  <m:oMath>
                    <m:sSub>
                      <m:sSubPr>
                        <m:ctrlPr>
                          <a:rPr lang="en-US" sz="1050" b="1" i="1">
                            <a:solidFill>
                              <a:schemeClr val="accent1"/>
                            </a:solidFill>
                            <a:effectLst/>
                            <a:latin typeface="Cambria Math" panose="02040503050406030204" pitchFamily="18" charset="0"/>
                            <a:ea typeface="+mn-ea"/>
                            <a:cs typeface="+mn-cs"/>
                          </a:rPr>
                        </m:ctrlPr>
                      </m:sSubPr>
                      <m:e>
                        <m:r>
                          <a:rPr lang="en-US" sz="1050" b="1" i="1">
                            <a:solidFill>
                              <a:schemeClr val="accent1"/>
                            </a:solidFill>
                            <a:effectLst/>
                            <a:latin typeface="Cambria Math" panose="02040503050406030204" pitchFamily="18" charset="0"/>
                            <a:ea typeface="+mn-ea"/>
                            <a:cs typeface="+mn-cs"/>
                          </a:rPr>
                          <m:t>𝑽</m:t>
                        </m:r>
                      </m:e>
                      <m:sub>
                        <m:r>
                          <a:rPr lang="en-US" sz="1050" b="1" i="1">
                            <a:solidFill>
                              <a:schemeClr val="accent1"/>
                            </a:solidFill>
                            <a:effectLst/>
                            <a:latin typeface="Cambria Math" panose="02040503050406030204" pitchFamily="18" charset="0"/>
                            <a:ea typeface="+mn-ea"/>
                            <a:cs typeface="+mn-cs"/>
                          </a:rPr>
                          <m:t>𝒔𝒔</m:t>
                        </m:r>
                      </m:sub>
                    </m:sSub>
                    <m:r>
                      <a:rPr lang="en-US" sz="1050" b="1" i="1">
                        <a:solidFill>
                          <a:schemeClr val="accent1"/>
                        </a:solidFill>
                        <a:effectLst/>
                        <a:latin typeface="Cambria Math" panose="02040503050406030204" pitchFamily="18" charset="0"/>
                        <a:ea typeface="+mn-ea"/>
                        <a:cs typeface="+mn-cs"/>
                      </a:rPr>
                      <m:t>=</m:t>
                    </m:r>
                    <m:r>
                      <a:rPr lang="en-US" sz="1050" i="1">
                        <a:solidFill>
                          <a:schemeClr val="accent1"/>
                        </a:solidFill>
                        <a:effectLst/>
                        <a:latin typeface="Cambria Math" panose="02040503050406030204" pitchFamily="18" charset="0"/>
                        <a:ea typeface="+mn-ea"/>
                        <a:cs typeface="+mn-cs"/>
                      </a:rPr>
                      <m:t>𝑆𝑡𝑒𝑎𝑑𝑦</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𝑠𝑡𝑎𝑡𝑒</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𝑣𝑒𝑙𝑜𝑐𝑖𝑡𝑦</m:t>
                    </m:r>
                  </m:oMath>
                </m:oMathPara>
              </a14:m>
              <a:endParaRPr lang="en-US" sz="1050">
                <a:solidFill>
                  <a:schemeClr val="accent1"/>
                </a:solidFill>
                <a:effectLst/>
              </a:endParaRPr>
            </a:p>
            <a:p>
              <a:pPr algn="l" rtl="0" eaLnBrk="1" latinLnBrk="0" hangingPunct="1"/>
              <a14:m>
                <m:oMath xmlns:m="http://schemas.openxmlformats.org/officeDocument/2006/math">
                  <m:sSub>
                    <m:sSubPr>
                      <m:ctrlPr>
                        <a:rPr lang="en-US" sz="1050" b="1" i="1">
                          <a:solidFill>
                            <a:schemeClr val="accent1"/>
                          </a:solidFill>
                          <a:effectLst/>
                          <a:latin typeface="Cambria Math" panose="02040503050406030204" pitchFamily="18" charset="0"/>
                          <a:ea typeface="+mn-ea"/>
                          <a:cs typeface="+mn-cs"/>
                        </a:rPr>
                      </m:ctrlPr>
                    </m:sSubPr>
                    <m:e>
                      <m:r>
                        <a:rPr lang="en-US" sz="1050" b="1" i="1">
                          <a:solidFill>
                            <a:schemeClr val="accent1"/>
                          </a:solidFill>
                          <a:effectLst/>
                          <a:latin typeface="Cambria Math" panose="02040503050406030204" pitchFamily="18" charset="0"/>
                          <a:ea typeface="+mn-ea"/>
                          <a:cs typeface="+mn-cs"/>
                        </a:rPr>
                        <m:t>𝑲</m:t>
                      </m:r>
                    </m:e>
                    <m:sub>
                      <m:r>
                        <a:rPr lang="en-US" sz="1050" b="1" i="1">
                          <a:solidFill>
                            <a:schemeClr val="accent1"/>
                          </a:solidFill>
                          <a:effectLst/>
                          <a:latin typeface="Cambria Math" panose="02040503050406030204" pitchFamily="18" charset="0"/>
                          <a:ea typeface="+mn-ea"/>
                          <a:cs typeface="+mn-cs"/>
                        </a:rPr>
                        <m:t>𝒗𝒑𝒍</m:t>
                      </m:r>
                    </m:sub>
                  </m:sSub>
                  <m:r>
                    <a:rPr lang="en-US" sz="1050" b="1" i="1">
                      <a:solidFill>
                        <a:schemeClr val="accent1"/>
                      </a:solidFill>
                      <a:effectLst/>
                      <a:latin typeface="Cambria Math" panose="02040503050406030204" pitchFamily="18" charset="0"/>
                      <a:ea typeface="+mn-ea"/>
                      <a:cs typeface="+mn-cs"/>
                    </a:rPr>
                    <m:t>=</m:t>
                  </m:r>
                  <m:r>
                    <a:rPr lang="en-US" sz="1050" i="1">
                      <a:solidFill>
                        <a:schemeClr val="accent1"/>
                      </a:solidFill>
                      <a:effectLst/>
                      <a:latin typeface="Cambria Math" panose="02040503050406030204" pitchFamily="18" charset="0"/>
                      <a:ea typeface="+mn-ea"/>
                      <a:cs typeface="+mn-cs"/>
                    </a:rPr>
                    <m:t>𝑉𝑎𝑙𝑣𝑒</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𝑐𝑜𝑛𝑠𝑡𝑎𝑛𝑡</m:t>
                  </m:r>
                </m:oMath>
              </a14:m>
              <a:r>
                <a:rPr lang="en-US" sz="1050" i="1">
                  <a:solidFill>
                    <a:schemeClr val="accent1"/>
                  </a:solidFill>
                  <a:effectLst/>
                  <a:latin typeface="+mn-lt"/>
                  <a:ea typeface="+mn-ea"/>
                  <a:cs typeface="+mn-cs"/>
                </a:rPr>
                <a:t> of the powered land</a:t>
              </a:r>
              <a:endParaRPr lang="en-US" sz="1050">
                <a:solidFill>
                  <a:schemeClr val="accent1"/>
                </a:solidFill>
                <a:effectLst/>
              </a:endParaRPr>
            </a:p>
            <a:p>
              <a:pPr algn="l" rtl="0" eaLnBrk="1" latinLnBrk="0" hangingPunct="1"/>
              <a14:m>
                <m:oMathPara xmlns:m="http://schemas.openxmlformats.org/officeDocument/2006/math">
                  <m:oMathParaPr>
                    <m:jc m:val="left"/>
                  </m:oMathParaPr>
                  <m:oMath>
                    <m:sSub>
                      <m:sSubPr>
                        <m:ctrlPr>
                          <a:rPr lang="en-US" sz="1050" b="1" i="1">
                            <a:solidFill>
                              <a:schemeClr val="accent1"/>
                            </a:solidFill>
                            <a:effectLst/>
                            <a:latin typeface="Cambria Math" panose="02040503050406030204" pitchFamily="18" charset="0"/>
                            <a:ea typeface="+mn-ea"/>
                            <a:cs typeface="+mn-cs"/>
                          </a:rPr>
                        </m:ctrlPr>
                      </m:sSubPr>
                      <m:e>
                        <m:r>
                          <a:rPr lang="en-US" sz="1050" b="1" i="1">
                            <a:solidFill>
                              <a:schemeClr val="accent1"/>
                            </a:solidFill>
                            <a:effectLst/>
                            <a:latin typeface="Cambria Math" panose="02040503050406030204" pitchFamily="18" charset="0"/>
                            <a:ea typeface="+mn-ea"/>
                            <a:cs typeface="+mn-cs"/>
                          </a:rPr>
                          <m:t>𝑨</m:t>
                        </m:r>
                      </m:e>
                      <m:sub>
                        <m:r>
                          <a:rPr lang="en-US" sz="1050" b="1" i="1">
                            <a:solidFill>
                              <a:schemeClr val="accent1"/>
                            </a:solidFill>
                            <a:effectLst/>
                            <a:latin typeface="Cambria Math" panose="02040503050406030204" pitchFamily="18" charset="0"/>
                            <a:ea typeface="+mn-ea"/>
                            <a:cs typeface="+mn-cs"/>
                          </a:rPr>
                          <m:t>𝒑𝒆</m:t>
                        </m:r>
                      </m:sub>
                    </m:sSub>
                    <m:r>
                      <a:rPr lang="en-US" sz="1050" b="1" i="1">
                        <a:solidFill>
                          <a:schemeClr val="accent1"/>
                        </a:solidFill>
                        <a:effectLst/>
                        <a:latin typeface="Cambria Math" panose="02040503050406030204" pitchFamily="18" charset="0"/>
                        <a:ea typeface="+mn-ea"/>
                        <a:cs typeface="+mn-cs"/>
                      </a:rPr>
                      <m:t>=</m:t>
                    </m:r>
                    <m:r>
                      <m:rPr>
                        <m:nor/>
                      </m:rPr>
                      <a:rPr lang="en-US" sz="1050" i="1">
                        <a:solidFill>
                          <a:schemeClr val="accent1"/>
                        </a:solidFill>
                        <a:effectLst/>
                        <a:latin typeface="+mn-lt"/>
                        <a:ea typeface="+mn-ea"/>
                        <a:cs typeface="+mn-cs"/>
                      </a:rPr>
                      <m:t>Area of the powered end</m:t>
                    </m:r>
                  </m:oMath>
                </m:oMathPara>
              </a14:m>
              <a:endParaRPr lang="en-US" sz="1050">
                <a:solidFill>
                  <a:schemeClr val="accent1"/>
                </a:solidFill>
                <a:effectLst/>
              </a:endParaRPr>
            </a:p>
            <a:p>
              <a:pPr algn="l" rtl="0" eaLnBrk="1" latinLnBrk="0" hangingPunct="1"/>
              <a14:m>
                <m:oMathPara xmlns:m="http://schemas.openxmlformats.org/officeDocument/2006/math">
                  <m:oMathParaPr>
                    <m:jc m:val="left"/>
                  </m:oMathParaPr>
                  <m:oMath>
                    <m:sSub>
                      <m:sSubPr>
                        <m:ctrlPr>
                          <a:rPr lang="en-US" sz="1050" b="1" i="1">
                            <a:solidFill>
                              <a:schemeClr val="accent1"/>
                            </a:solidFill>
                            <a:effectLst/>
                            <a:latin typeface="Cambria Math" panose="02040503050406030204" pitchFamily="18" charset="0"/>
                            <a:ea typeface="+mn-ea"/>
                            <a:cs typeface="+mn-cs"/>
                          </a:rPr>
                        </m:ctrlPr>
                      </m:sSubPr>
                      <m:e>
                        <m:r>
                          <a:rPr lang="en-US" sz="1050" b="1" i="1">
                            <a:solidFill>
                              <a:schemeClr val="accent1"/>
                            </a:solidFill>
                            <a:effectLst/>
                            <a:latin typeface="Cambria Math" panose="02040503050406030204" pitchFamily="18" charset="0"/>
                            <a:ea typeface="+mn-ea"/>
                            <a:cs typeface="+mn-cs"/>
                          </a:rPr>
                          <m:t>𝑷</m:t>
                        </m:r>
                      </m:e>
                      <m:sub>
                        <m:r>
                          <a:rPr lang="en-US" sz="1050" b="1" i="1">
                            <a:solidFill>
                              <a:schemeClr val="accent1"/>
                            </a:solidFill>
                            <a:effectLst/>
                            <a:latin typeface="Cambria Math" panose="02040503050406030204" pitchFamily="18" charset="0"/>
                            <a:ea typeface="+mn-ea"/>
                            <a:cs typeface="+mn-cs"/>
                          </a:rPr>
                          <m:t>𝑺</m:t>
                        </m:r>
                      </m:sub>
                    </m:sSub>
                    <m:r>
                      <a:rPr lang="en-US" sz="1050" b="1" i="1">
                        <a:solidFill>
                          <a:schemeClr val="accent1"/>
                        </a:solidFill>
                        <a:effectLst/>
                        <a:latin typeface="Cambria Math" panose="02040503050406030204" pitchFamily="18" charset="0"/>
                        <a:ea typeface="+mn-ea"/>
                        <a:cs typeface="+mn-cs"/>
                      </a:rPr>
                      <m:t>=</m:t>
                    </m:r>
                    <m:r>
                      <a:rPr lang="en-US" sz="1050" i="1">
                        <a:solidFill>
                          <a:schemeClr val="accent1"/>
                        </a:solidFill>
                        <a:effectLst/>
                        <a:latin typeface="Cambria Math" panose="02040503050406030204" pitchFamily="18" charset="0"/>
                        <a:ea typeface="+mn-ea"/>
                        <a:cs typeface="+mn-cs"/>
                      </a:rPr>
                      <m:t>𝑆𝑢𝑝𝑝𝑙𝑦</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𝑝𝑟𝑒𝑠𝑠𝑢𝑟𝑒</m:t>
                    </m:r>
                  </m:oMath>
                </m:oMathPara>
              </a14:m>
              <a:endParaRPr lang="en-US" sz="1050">
                <a:solidFill>
                  <a:schemeClr val="accent1"/>
                </a:solidFill>
                <a:effectLst/>
              </a:endParaRPr>
            </a:p>
            <a:p>
              <a:pPr algn="l" rtl="0" eaLnBrk="1" latinLnBrk="0" hangingPunct="1"/>
              <a14:m>
                <m:oMathPara xmlns:m="http://schemas.openxmlformats.org/officeDocument/2006/math">
                  <m:oMathParaPr>
                    <m:jc m:val="left"/>
                  </m:oMathParaPr>
                  <m:oMath>
                    <m:sSub>
                      <m:sSubPr>
                        <m:ctrlPr>
                          <a:rPr lang="en-US" sz="1050" b="1" i="1">
                            <a:solidFill>
                              <a:schemeClr val="accent1"/>
                            </a:solidFill>
                            <a:effectLst/>
                            <a:latin typeface="Cambria Math" panose="02040503050406030204" pitchFamily="18" charset="0"/>
                            <a:ea typeface="+mn-ea"/>
                            <a:cs typeface="+mn-cs"/>
                          </a:rPr>
                        </m:ctrlPr>
                      </m:sSubPr>
                      <m:e>
                        <m:r>
                          <a:rPr lang="en-US" sz="1050" b="1" i="1">
                            <a:solidFill>
                              <a:schemeClr val="accent1"/>
                            </a:solidFill>
                            <a:effectLst/>
                            <a:latin typeface="Cambria Math" panose="02040503050406030204" pitchFamily="18" charset="0"/>
                            <a:ea typeface="+mn-ea"/>
                            <a:cs typeface="+mn-cs"/>
                          </a:rPr>
                          <m:t>𝑭</m:t>
                        </m:r>
                      </m:e>
                      <m:sub>
                        <m:r>
                          <a:rPr lang="en-US" sz="1050" b="1" i="1">
                            <a:solidFill>
                              <a:schemeClr val="accent1"/>
                            </a:solidFill>
                            <a:effectLst/>
                            <a:latin typeface="Cambria Math" panose="02040503050406030204" pitchFamily="18" charset="0"/>
                            <a:ea typeface="+mn-ea"/>
                            <a:cs typeface="+mn-cs"/>
                          </a:rPr>
                          <m:t>𝒍𝒐𝒂𝒅</m:t>
                        </m:r>
                      </m:sub>
                    </m:sSub>
                    <m:r>
                      <a:rPr lang="en-US" sz="1050" b="1" i="1">
                        <a:solidFill>
                          <a:schemeClr val="accent1"/>
                        </a:solidFill>
                        <a:effectLst/>
                        <a:latin typeface="Cambria Math" panose="02040503050406030204" pitchFamily="18" charset="0"/>
                        <a:ea typeface="+mn-ea"/>
                        <a:cs typeface="+mn-cs"/>
                      </a:rPr>
                      <m:t>=</m:t>
                    </m:r>
                    <m:r>
                      <a:rPr lang="en-US" sz="1050" i="1">
                        <a:solidFill>
                          <a:schemeClr val="accent1"/>
                        </a:solidFill>
                        <a:effectLst/>
                        <a:latin typeface="Cambria Math" panose="02040503050406030204" pitchFamily="18" charset="0"/>
                        <a:ea typeface="+mn-ea"/>
                        <a:cs typeface="+mn-cs"/>
                      </a:rPr>
                      <m:t>𝑙𝑜𝑎𝑑</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𝑓𝑜𝑟𝑐𝑒</m:t>
                    </m:r>
                  </m:oMath>
                </m:oMathPara>
              </a14:m>
              <a:endParaRPr lang="en-US" sz="1050">
                <a:solidFill>
                  <a:schemeClr val="accent1"/>
                </a:solidFill>
                <a:effectLst/>
              </a:endParaRPr>
            </a:p>
            <a:p>
              <a:pPr algn="l" rtl="0" eaLnBrk="1" latinLnBrk="0" hangingPunct="1"/>
              <a14:m>
                <m:oMathPara xmlns:m="http://schemas.openxmlformats.org/officeDocument/2006/math">
                  <m:oMathParaPr>
                    <m:jc m:val="left"/>
                  </m:oMathParaPr>
                  <m:oMath>
                    <m:sSub>
                      <m:sSubPr>
                        <m:ctrlPr>
                          <a:rPr lang="en-US" sz="1050" b="1" i="1">
                            <a:solidFill>
                              <a:schemeClr val="accent1"/>
                            </a:solidFill>
                            <a:effectLst/>
                            <a:latin typeface="Cambria Math" panose="02040503050406030204" pitchFamily="18" charset="0"/>
                            <a:ea typeface="+mn-ea"/>
                            <a:cs typeface="+mn-cs"/>
                          </a:rPr>
                        </m:ctrlPr>
                      </m:sSubPr>
                      <m:e>
                        <m:r>
                          <a:rPr lang="en-US" sz="1050" b="1" i="1">
                            <a:solidFill>
                              <a:schemeClr val="accent1"/>
                            </a:solidFill>
                            <a:effectLst/>
                            <a:latin typeface="Cambria Math" panose="02040503050406030204" pitchFamily="18" charset="0"/>
                            <a:ea typeface="+mn-ea"/>
                            <a:cs typeface="+mn-cs"/>
                          </a:rPr>
                          <m:t>𝝆</m:t>
                        </m:r>
                      </m:e>
                      <m:sub>
                        <m:r>
                          <a:rPr lang="en-US" sz="1050" b="1" i="1">
                            <a:solidFill>
                              <a:schemeClr val="accent1"/>
                            </a:solidFill>
                            <a:effectLst/>
                            <a:latin typeface="Cambria Math" panose="02040503050406030204" pitchFamily="18" charset="0"/>
                            <a:ea typeface="+mn-ea"/>
                            <a:cs typeface="+mn-cs"/>
                          </a:rPr>
                          <m:t>𝒗</m:t>
                        </m:r>
                      </m:sub>
                    </m:sSub>
                    <m:r>
                      <a:rPr lang="en-US" sz="1050" b="0" i="1">
                        <a:solidFill>
                          <a:schemeClr val="accent1"/>
                        </a:solidFill>
                        <a:effectLst/>
                        <a:latin typeface="Cambria Math" panose="02040503050406030204" pitchFamily="18" charset="0"/>
                        <a:ea typeface="+mn-ea"/>
                        <a:cs typeface="+mn-cs"/>
                      </a:rPr>
                      <m:t>=</m:t>
                    </m:r>
                    <m:r>
                      <a:rPr lang="en-US" sz="1050" i="1">
                        <a:solidFill>
                          <a:schemeClr val="accent1"/>
                        </a:solidFill>
                        <a:effectLst/>
                        <a:latin typeface="Cambria Math" panose="02040503050406030204" pitchFamily="18" charset="0"/>
                        <a:ea typeface="+mn-ea"/>
                        <a:cs typeface="+mn-cs"/>
                      </a:rPr>
                      <m:t>𝑣𝑎𝑙𝑣𝑒</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𝑟𝑎𝑡𝑖𝑜</m:t>
                    </m:r>
                    <m:r>
                      <a:rPr lang="en-US" sz="1050" b="0" i="1">
                        <a:solidFill>
                          <a:schemeClr val="accent1"/>
                        </a:solidFill>
                        <a:effectLst/>
                        <a:latin typeface="Cambria Math" panose="02040503050406030204" pitchFamily="18" charset="0"/>
                        <a:ea typeface="+mn-ea"/>
                        <a:cs typeface="+mn-cs"/>
                      </a:rPr>
                      <m:t>:</m:t>
                    </m:r>
                    <m:r>
                      <a:rPr lang="en-US" sz="1050" i="1">
                        <a:solidFill>
                          <a:schemeClr val="accent1"/>
                        </a:solidFill>
                        <a:effectLst/>
                        <a:latin typeface="Cambria Math" panose="02040503050406030204" pitchFamily="18" charset="0"/>
                        <a:ea typeface="+mn-ea"/>
                        <a:cs typeface="+mn-cs"/>
                      </a:rPr>
                      <m:t>𝑓𝑙𝑜𝑤</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𝑐𝑜𝑛𝑠𝑡𝑎𝑛𝑡</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𝑜𝑓</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𝑝𝑜𝑤𝑒𝑟𝑒𝑑</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𝑙𝑎𝑛𝑑</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𝑡𝑜</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𝑡ℎ𝑎𝑡</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𝑜𝑓</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𝑒𝑥ℎ𝑎𝑢𝑠𝑡𝑖𝑛𝑔</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𝑙𝑎𝑛𝑑</m:t>
                    </m:r>
                  </m:oMath>
                </m:oMathPara>
              </a14:m>
              <a:endParaRPr lang="en-US" sz="1050">
                <a:solidFill>
                  <a:schemeClr val="accent1"/>
                </a:solidFill>
                <a:effectLst/>
              </a:endParaRPr>
            </a:p>
            <a:p>
              <a:pPr algn="l" rtl="0" eaLnBrk="1" latinLnBrk="0" hangingPunct="1"/>
              <a14:m>
                <m:oMathPara xmlns:m="http://schemas.openxmlformats.org/officeDocument/2006/math">
                  <m:oMathParaPr>
                    <m:jc m:val="left"/>
                  </m:oMathParaPr>
                  <m:oMath>
                    <m:sSub>
                      <m:sSubPr>
                        <m:ctrlPr>
                          <a:rPr lang="en-US" sz="1050" b="1" i="1">
                            <a:solidFill>
                              <a:schemeClr val="accent1"/>
                            </a:solidFill>
                            <a:effectLst/>
                            <a:latin typeface="Cambria Math" panose="02040503050406030204" pitchFamily="18" charset="0"/>
                            <a:ea typeface="+mn-ea"/>
                            <a:cs typeface="+mn-cs"/>
                          </a:rPr>
                        </m:ctrlPr>
                      </m:sSubPr>
                      <m:e>
                        <m:r>
                          <a:rPr lang="en-US" sz="1050" b="1" i="1">
                            <a:solidFill>
                              <a:schemeClr val="accent1"/>
                            </a:solidFill>
                            <a:effectLst/>
                            <a:latin typeface="Cambria Math" panose="02040503050406030204" pitchFamily="18" charset="0"/>
                            <a:ea typeface="+mn-ea"/>
                            <a:cs typeface="+mn-cs"/>
                          </a:rPr>
                          <m:t>𝝆</m:t>
                        </m:r>
                      </m:e>
                      <m:sub>
                        <m:r>
                          <a:rPr lang="en-US" sz="1050" b="1" i="1">
                            <a:solidFill>
                              <a:schemeClr val="accent1"/>
                            </a:solidFill>
                            <a:effectLst/>
                            <a:latin typeface="Cambria Math" panose="02040503050406030204" pitchFamily="18" charset="0"/>
                            <a:ea typeface="+mn-ea"/>
                            <a:cs typeface="+mn-cs"/>
                          </a:rPr>
                          <m:t>𝒄</m:t>
                        </m:r>
                      </m:sub>
                    </m:sSub>
                    <m:r>
                      <a:rPr lang="en-US" sz="1050" i="1">
                        <a:solidFill>
                          <a:schemeClr val="accent1"/>
                        </a:solidFill>
                        <a:effectLst/>
                        <a:latin typeface="Cambria Math" panose="02040503050406030204" pitchFamily="18" charset="0"/>
                        <a:ea typeface="+mn-ea"/>
                        <a:cs typeface="+mn-cs"/>
                      </a:rPr>
                      <m:t>=</m:t>
                    </m:r>
                    <m:r>
                      <a:rPr lang="en-US" sz="1050" i="1">
                        <a:solidFill>
                          <a:schemeClr val="accent1"/>
                        </a:solidFill>
                        <a:effectLst/>
                        <a:latin typeface="Cambria Math" panose="02040503050406030204" pitchFamily="18" charset="0"/>
                        <a:ea typeface="+mn-ea"/>
                        <a:cs typeface="+mn-cs"/>
                      </a:rPr>
                      <m:t>𝑐𝑦𝑙𝑖𝑛𝑑𝑒𝑟</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𝑎𝑟𝑒𝑎</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𝑟𝑎𝑡𝑖𝑜</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𝑝𝑜𝑤𝑒𝑟</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𝑠𝑖𝑑𝑒</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𝑡𝑜</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𝑒𝑥ℎ𝑎𝑢𝑠𝑡𝑖𝑛𝑔</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𝑠𝑖𝑑𝑒</m:t>
                    </m:r>
                  </m:oMath>
                </m:oMathPara>
              </a14:m>
              <a:endParaRPr lang="en-US" sz="1050">
                <a:solidFill>
                  <a:schemeClr val="accent1"/>
                </a:solidFill>
                <a:effectLst/>
              </a:endParaRPr>
            </a:p>
            <a:p>
              <a:pPr algn="l"/>
              <a:endParaRPr lang="en-US" sz="1050"/>
            </a:p>
          </xdr:txBody>
        </xdr:sp>
      </mc:Choice>
      <mc:Fallback xmlns="">
        <xdr:sp macro="" textlink="">
          <xdr:nvSpPr>
            <xdr:cNvPr id="8" name="TextBox 7">
              <a:extLst>
                <a:ext uri="{FF2B5EF4-FFF2-40B4-BE49-F238E27FC236}">
                  <a16:creationId xmlns:a16="http://schemas.microsoft.com/office/drawing/2014/main" id="{D3F7A1E0-8D99-4982-915B-6E423BFB14EF}"/>
                </a:ext>
              </a:extLst>
            </xdr:cNvPr>
            <xdr:cNvSpPr txBox="1"/>
          </xdr:nvSpPr>
          <xdr:spPr>
            <a:xfrm>
              <a:off x="4362450" y="4010025"/>
              <a:ext cx="4772025" cy="1304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eaLnBrk="1" latinLnBrk="0" hangingPunct="1"/>
              <a:r>
                <a:rPr lang="en-US" sz="1050" b="1" i="0">
                  <a:solidFill>
                    <a:schemeClr val="accent1"/>
                  </a:solidFill>
                  <a:effectLst/>
                  <a:latin typeface="+mn-lt"/>
                  <a:ea typeface="+mn-ea"/>
                  <a:cs typeface="+mn-cs"/>
                </a:rPr>
                <a:t>𝑽_𝒔𝒔=</a:t>
              </a:r>
              <a:r>
                <a:rPr lang="en-US" sz="1050" i="0">
                  <a:solidFill>
                    <a:schemeClr val="accent1"/>
                  </a:solidFill>
                  <a:effectLst/>
                  <a:latin typeface="+mn-lt"/>
                  <a:ea typeface="+mn-ea"/>
                  <a:cs typeface="+mn-cs"/>
                </a:rPr>
                <a:t>𝑆𝑡𝑒𝑎𝑑𝑦 𝑠𝑡𝑎𝑡𝑒 𝑣𝑒𝑙𝑜𝑐𝑖𝑡𝑦</a:t>
              </a:r>
              <a:endParaRPr lang="en-US" sz="1050">
                <a:solidFill>
                  <a:schemeClr val="accent1"/>
                </a:solidFill>
                <a:effectLst/>
              </a:endParaRPr>
            </a:p>
            <a:p>
              <a:pPr algn="l" rtl="0" eaLnBrk="1" latinLnBrk="0" hangingPunct="1"/>
              <a:r>
                <a:rPr lang="en-US" sz="1050" b="1" i="0">
                  <a:solidFill>
                    <a:schemeClr val="accent1"/>
                  </a:solidFill>
                  <a:effectLst/>
                  <a:latin typeface="+mn-lt"/>
                  <a:ea typeface="+mn-ea"/>
                  <a:cs typeface="+mn-cs"/>
                </a:rPr>
                <a:t>𝑲_𝒗𝒑𝒍=</a:t>
              </a:r>
              <a:r>
                <a:rPr lang="en-US" sz="1050" i="0">
                  <a:solidFill>
                    <a:schemeClr val="accent1"/>
                  </a:solidFill>
                  <a:effectLst/>
                  <a:latin typeface="+mn-lt"/>
                  <a:ea typeface="+mn-ea"/>
                  <a:cs typeface="+mn-cs"/>
                </a:rPr>
                <a:t>𝑉𝑎𝑙𝑣𝑒 𝑐𝑜𝑛𝑠𝑡𝑎𝑛𝑡</a:t>
              </a:r>
              <a:r>
                <a:rPr lang="en-US" sz="1050" i="1">
                  <a:solidFill>
                    <a:schemeClr val="accent1"/>
                  </a:solidFill>
                  <a:effectLst/>
                  <a:latin typeface="+mn-lt"/>
                  <a:ea typeface="+mn-ea"/>
                  <a:cs typeface="+mn-cs"/>
                </a:rPr>
                <a:t> of the powered land</a:t>
              </a:r>
              <a:endParaRPr lang="en-US" sz="1050">
                <a:solidFill>
                  <a:schemeClr val="accent1"/>
                </a:solidFill>
                <a:effectLst/>
              </a:endParaRPr>
            </a:p>
            <a:p>
              <a:pPr algn="l" rtl="0" eaLnBrk="1" latinLnBrk="0" hangingPunct="1"/>
              <a:r>
                <a:rPr lang="en-US" sz="1050" b="1" i="0">
                  <a:solidFill>
                    <a:schemeClr val="accent1"/>
                  </a:solidFill>
                  <a:effectLst/>
                  <a:latin typeface="+mn-lt"/>
                  <a:ea typeface="+mn-ea"/>
                  <a:cs typeface="+mn-cs"/>
                </a:rPr>
                <a:t>𝑨_𝒑𝒆=</a:t>
              </a:r>
              <a:r>
                <a:rPr lang="en-US" sz="1050" b="1" i="0">
                  <a:solidFill>
                    <a:schemeClr val="accent1"/>
                  </a:solidFill>
                  <a:effectLst/>
                  <a:latin typeface="Cambria Math" panose="02040503050406030204" pitchFamily="18" charset="0"/>
                  <a:ea typeface="+mn-ea"/>
                  <a:cs typeface="+mn-cs"/>
                </a:rPr>
                <a:t>"</a:t>
              </a:r>
              <a:r>
                <a:rPr lang="en-US" sz="1050" i="0">
                  <a:solidFill>
                    <a:schemeClr val="accent1"/>
                  </a:solidFill>
                  <a:effectLst/>
                  <a:latin typeface="Cambria Math" panose="02040503050406030204" pitchFamily="18" charset="0"/>
                  <a:ea typeface="+mn-ea"/>
                  <a:cs typeface="+mn-cs"/>
                </a:rPr>
                <a:t>Area of the powered end</a:t>
              </a:r>
              <a:r>
                <a:rPr lang="en-US" sz="1050" i="0">
                  <a:solidFill>
                    <a:schemeClr val="accent1"/>
                  </a:solidFill>
                  <a:effectLst/>
                  <a:latin typeface="+mn-lt"/>
                  <a:ea typeface="+mn-ea"/>
                  <a:cs typeface="+mn-cs"/>
                </a:rPr>
                <a:t>"</a:t>
              </a:r>
              <a:endParaRPr lang="en-US" sz="1050">
                <a:solidFill>
                  <a:schemeClr val="accent1"/>
                </a:solidFill>
                <a:effectLst/>
              </a:endParaRPr>
            </a:p>
            <a:p>
              <a:pPr algn="l" rtl="0" eaLnBrk="1" latinLnBrk="0" hangingPunct="1"/>
              <a:r>
                <a:rPr lang="en-US" sz="1050" b="1" i="0">
                  <a:solidFill>
                    <a:schemeClr val="accent1"/>
                  </a:solidFill>
                  <a:effectLst/>
                  <a:latin typeface="+mn-lt"/>
                  <a:ea typeface="+mn-ea"/>
                  <a:cs typeface="+mn-cs"/>
                </a:rPr>
                <a:t>𝑷_𝑺=</a:t>
              </a:r>
              <a:r>
                <a:rPr lang="en-US" sz="1050" i="0">
                  <a:solidFill>
                    <a:schemeClr val="accent1"/>
                  </a:solidFill>
                  <a:effectLst/>
                  <a:latin typeface="+mn-lt"/>
                  <a:ea typeface="+mn-ea"/>
                  <a:cs typeface="+mn-cs"/>
                </a:rPr>
                <a:t>𝑆𝑢𝑝𝑝𝑙𝑦 𝑝𝑟𝑒𝑠𝑠𝑢𝑟𝑒</a:t>
              </a:r>
              <a:endParaRPr lang="en-US" sz="1050">
                <a:solidFill>
                  <a:schemeClr val="accent1"/>
                </a:solidFill>
                <a:effectLst/>
              </a:endParaRPr>
            </a:p>
            <a:p>
              <a:pPr algn="l" rtl="0" eaLnBrk="1" latinLnBrk="0" hangingPunct="1"/>
              <a:r>
                <a:rPr lang="en-US" sz="1050" b="1" i="0">
                  <a:solidFill>
                    <a:schemeClr val="accent1"/>
                  </a:solidFill>
                  <a:effectLst/>
                  <a:latin typeface="+mn-lt"/>
                  <a:ea typeface="+mn-ea"/>
                  <a:cs typeface="+mn-cs"/>
                </a:rPr>
                <a:t>𝑭_𝒍𝒐𝒂𝒅=</a:t>
              </a:r>
              <a:r>
                <a:rPr lang="en-US" sz="1050" i="0">
                  <a:solidFill>
                    <a:schemeClr val="accent1"/>
                  </a:solidFill>
                  <a:effectLst/>
                  <a:latin typeface="+mn-lt"/>
                  <a:ea typeface="+mn-ea"/>
                  <a:cs typeface="+mn-cs"/>
                </a:rPr>
                <a:t>𝑙𝑜𝑎𝑑 𝑓𝑜𝑟𝑐𝑒</a:t>
              </a:r>
              <a:endParaRPr lang="en-US" sz="1050">
                <a:solidFill>
                  <a:schemeClr val="accent1"/>
                </a:solidFill>
                <a:effectLst/>
              </a:endParaRPr>
            </a:p>
            <a:p>
              <a:pPr algn="l" rtl="0" eaLnBrk="1" latinLnBrk="0" hangingPunct="1"/>
              <a:r>
                <a:rPr lang="en-US" sz="1050" b="1" i="0">
                  <a:solidFill>
                    <a:schemeClr val="accent1"/>
                  </a:solidFill>
                  <a:effectLst/>
                  <a:latin typeface="+mn-lt"/>
                  <a:ea typeface="+mn-ea"/>
                  <a:cs typeface="+mn-cs"/>
                </a:rPr>
                <a:t>𝝆_𝒗</a:t>
              </a:r>
              <a:r>
                <a:rPr lang="en-US" sz="1050" b="0" i="0">
                  <a:solidFill>
                    <a:schemeClr val="accent1"/>
                  </a:solidFill>
                  <a:effectLst/>
                  <a:latin typeface="+mn-lt"/>
                  <a:ea typeface="+mn-ea"/>
                  <a:cs typeface="+mn-cs"/>
                </a:rPr>
                <a:t>=</a:t>
              </a:r>
              <a:r>
                <a:rPr lang="en-US" sz="1050" i="0">
                  <a:solidFill>
                    <a:schemeClr val="accent1"/>
                  </a:solidFill>
                  <a:effectLst/>
                  <a:latin typeface="+mn-lt"/>
                  <a:ea typeface="+mn-ea"/>
                  <a:cs typeface="+mn-cs"/>
                </a:rPr>
                <a:t>𝑣𝑎𝑙𝑣𝑒 𝑟𝑎𝑡𝑖𝑜</a:t>
              </a:r>
              <a:r>
                <a:rPr lang="en-US" sz="1050" b="0" i="0">
                  <a:solidFill>
                    <a:schemeClr val="accent1"/>
                  </a:solidFill>
                  <a:effectLst/>
                  <a:latin typeface="+mn-lt"/>
                  <a:ea typeface="+mn-ea"/>
                  <a:cs typeface="+mn-cs"/>
                </a:rPr>
                <a:t>:</a:t>
              </a:r>
              <a:r>
                <a:rPr lang="en-US" sz="1050" i="0">
                  <a:solidFill>
                    <a:schemeClr val="accent1"/>
                  </a:solidFill>
                  <a:effectLst/>
                  <a:latin typeface="+mn-lt"/>
                  <a:ea typeface="+mn-ea"/>
                  <a:cs typeface="+mn-cs"/>
                </a:rPr>
                <a:t>𝑓𝑙𝑜𝑤 𝑐𝑜𝑛𝑠𝑡𝑎𝑛𝑡 𝑜𝑓 𝑝𝑜𝑤𝑒𝑟𝑒𝑑 𝑙𝑎𝑛𝑑 𝑡𝑜 𝑡ℎ𝑎𝑡 𝑜𝑓 𝑒𝑥ℎ𝑎𝑢𝑠𝑡𝑖𝑛𝑔 𝑙𝑎𝑛𝑑</a:t>
              </a:r>
              <a:endParaRPr lang="en-US" sz="1050">
                <a:solidFill>
                  <a:schemeClr val="accent1"/>
                </a:solidFill>
                <a:effectLst/>
              </a:endParaRPr>
            </a:p>
            <a:p>
              <a:pPr algn="l" rtl="0" eaLnBrk="1" latinLnBrk="0" hangingPunct="1"/>
              <a:r>
                <a:rPr lang="en-US" sz="1050" b="1" i="0">
                  <a:solidFill>
                    <a:schemeClr val="accent1"/>
                  </a:solidFill>
                  <a:effectLst/>
                  <a:latin typeface="+mn-lt"/>
                  <a:ea typeface="+mn-ea"/>
                  <a:cs typeface="+mn-cs"/>
                </a:rPr>
                <a:t>𝝆_𝒄</a:t>
              </a:r>
              <a:r>
                <a:rPr lang="en-US" sz="1050" i="0">
                  <a:solidFill>
                    <a:schemeClr val="accent1"/>
                  </a:solidFill>
                  <a:effectLst/>
                  <a:latin typeface="+mn-lt"/>
                  <a:ea typeface="+mn-ea"/>
                  <a:cs typeface="+mn-cs"/>
                </a:rPr>
                <a:t>=𝑐𝑦𝑙𝑖𝑛𝑑𝑒𝑟 𝑎𝑟𝑒𝑎 𝑟𝑎𝑡𝑖𝑜: 𝑝𝑜𝑤𝑒𝑟 𝑠𝑖𝑑𝑒 𝑡𝑜 𝑒𝑥ℎ𝑎𝑢𝑠𝑡𝑖𝑛𝑔 𝑠𝑖𝑑𝑒</a:t>
              </a:r>
              <a:endParaRPr lang="en-US" sz="1050">
                <a:solidFill>
                  <a:schemeClr val="accent1"/>
                </a:solidFill>
                <a:effectLst/>
              </a:endParaRPr>
            </a:p>
            <a:p>
              <a:pPr algn="l"/>
              <a:endParaRPr lang="en-US" sz="1050"/>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152400</xdr:colOff>
      <xdr:row>19</xdr:row>
      <xdr:rowOff>76201</xdr:rowOff>
    </xdr:from>
    <xdr:to>
      <xdr:col>3</xdr:col>
      <xdr:colOff>180975</xdr:colOff>
      <xdr:row>26</xdr:row>
      <xdr:rowOff>47625</xdr:rowOff>
    </xdr:to>
    <mc:AlternateContent xmlns:mc="http://schemas.openxmlformats.org/markup-compatibility/2006" xmlns:a14="http://schemas.microsoft.com/office/drawing/2010/main">
      <mc:Choice Requires="a14">
        <xdr:sp macro="" textlink="">
          <xdr:nvSpPr>
            <xdr:cNvPr id="2" name="TextBox 2">
              <a:extLst>
                <a:ext uri="{FF2B5EF4-FFF2-40B4-BE49-F238E27FC236}">
                  <a16:creationId xmlns:a16="http://schemas.microsoft.com/office/drawing/2014/main" id="{9913149C-F86C-4610-B398-52E1BF51E700}"/>
                </a:ext>
              </a:extLst>
            </xdr:cNvPr>
            <xdr:cNvSpPr txBox="1"/>
          </xdr:nvSpPr>
          <xdr:spPr>
            <a:xfrm>
              <a:off x="2019300" y="4010026"/>
              <a:ext cx="2228850" cy="1304924"/>
            </a:xfrm>
            <a:prstGeom prst="rect">
              <a:avLst/>
            </a:prstGeom>
            <a:solidFill>
              <a:sysClr val="window" lastClr="FFFFFF"/>
            </a:solidFill>
            <a:ln w="9525" cap="flat" cmpd="sng" algn="ctr">
              <a:solidFill>
                <a:schemeClr val="bg1">
                  <a:lumMod val="75000"/>
                </a:schemeClr>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txBody>
            <a:bodyPr wrap="square" rtlCol="0"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14:m>
                <m:oMathPara xmlns:m="http://schemas.openxmlformats.org/officeDocument/2006/math">
                  <m:oMathParaPr>
                    <m:jc m:val="center"/>
                  </m:oMathParaPr>
                  <m:oMath>
                    <m:sSub>
                      <m:sSubPr>
                        <m:ctrlPr>
                          <a:rPr lang="en-US" sz="1200" b="1" i="1">
                            <a:solidFill>
                              <a:schemeClr val="accent1"/>
                            </a:solidFill>
                            <a:latin typeface="Cambria Math" panose="02040503050406030204" pitchFamily="18" charset="0"/>
                          </a:rPr>
                        </m:ctrlPr>
                      </m:sSubPr>
                      <m:e>
                        <m:r>
                          <a:rPr lang="en-US" sz="1200" b="1" i="1">
                            <a:solidFill>
                              <a:schemeClr val="accent1"/>
                            </a:solidFill>
                            <a:latin typeface="Cambria Math" panose="02040503050406030204" pitchFamily="18" charset="0"/>
                          </a:rPr>
                          <m:t>𝑽</m:t>
                        </m:r>
                      </m:e>
                      <m:sub>
                        <m:r>
                          <a:rPr lang="en-US" sz="1200" b="1" i="1">
                            <a:solidFill>
                              <a:schemeClr val="accent1"/>
                            </a:solidFill>
                            <a:latin typeface="Cambria Math" panose="02040503050406030204" pitchFamily="18" charset="0"/>
                          </a:rPr>
                          <m:t>𝒔𝒔</m:t>
                        </m:r>
                      </m:sub>
                    </m:sSub>
                    <m:r>
                      <a:rPr lang="en-US" sz="1200" b="1" i="1">
                        <a:solidFill>
                          <a:schemeClr val="accent1"/>
                        </a:solidFill>
                        <a:latin typeface="Cambria Math" panose="02040503050406030204" pitchFamily="18" charset="0"/>
                      </a:rPr>
                      <m:t>=</m:t>
                    </m:r>
                    <m:sSub>
                      <m:sSubPr>
                        <m:ctrlPr>
                          <a:rPr lang="en-US" sz="1200" b="1" i="1">
                            <a:solidFill>
                              <a:schemeClr val="accent1"/>
                            </a:solidFill>
                            <a:latin typeface="Cambria Math" panose="02040503050406030204" pitchFamily="18" charset="0"/>
                          </a:rPr>
                        </m:ctrlPr>
                      </m:sSubPr>
                      <m:e>
                        <m:r>
                          <a:rPr lang="en-US" sz="1200" b="1" i="1">
                            <a:solidFill>
                              <a:schemeClr val="accent1"/>
                            </a:solidFill>
                            <a:latin typeface="Cambria Math" panose="02040503050406030204" pitchFamily="18" charset="0"/>
                          </a:rPr>
                          <m:t>𝑲</m:t>
                        </m:r>
                      </m:e>
                      <m:sub>
                        <m:r>
                          <a:rPr lang="en-US" sz="1200" b="1" i="1">
                            <a:solidFill>
                              <a:schemeClr val="accent1"/>
                            </a:solidFill>
                            <a:latin typeface="Cambria Math" panose="02040503050406030204" pitchFamily="18" charset="0"/>
                          </a:rPr>
                          <m:t>𝒗𝒑𝒍</m:t>
                        </m:r>
                      </m:sub>
                    </m:sSub>
                    <m:rad>
                      <m:radPr>
                        <m:degHide m:val="on"/>
                        <m:ctrlPr>
                          <a:rPr lang="en-US" sz="1200" b="1" i="1">
                            <a:solidFill>
                              <a:schemeClr val="accent1"/>
                            </a:solidFill>
                            <a:latin typeface="Cambria Math" panose="02040503050406030204" pitchFamily="18" charset="0"/>
                          </a:rPr>
                        </m:ctrlPr>
                      </m:radPr>
                      <m:deg/>
                      <m:e>
                        <m:f>
                          <m:fPr>
                            <m:ctrlPr>
                              <a:rPr lang="en-US" sz="1200" b="1" i="1">
                                <a:solidFill>
                                  <a:schemeClr val="accent1"/>
                                </a:solidFill>
                                <a:latin typeface="Cambria Math" panose="02040503050406030204" pitchFamily="18" charset="0"/>
                              </a:rPr>
                            </m:ctrlPr>
                          </m:fPr>
                          <m:num>
                            <m:sSub>
                              <m:sSubPr>
                                <m:ctrlPr>
                                  <a:rPr lang="en-US" sz="1200" b="1" i="1">
                                    <a:solidFill>
                                      <a:schemeClr val="accent1"/>
                                    </a:solidFill>
                                    <a:latin typeface="Cambria Math" panose="02040503050406030204" pitchFamily="18" charset="0"/>
                                  </a:rPr>
                                </m:ctrlPr>
                              </m:sSubPr>
                              <m:e>
                                <m:r>
                                  <a:rPr lang="en-US" sz="1200" b="1" i="1">
                                    <a:solidFill>
                                      <a:schemeClr val="accent1"/>
                                    </a:solidFill>
                                    <a:latin typeface="Cambria Math" panose="02040503050406030204" pitchFamily="18" charset="0"/>
                                  </a:rPr>
                                  <m:t>𝑷</m:t>
                                </m:r>
                              </m:e>
                              <m:sub>
                                <m:r>
                                  <a:rPr lang="en-US" sz="1200" b="1" i="1">
                                    <a:solidFill>
                                      <a:schemeClr val="accent1"/>
                                    </a:solidFill>
                                    <a:latin typeface="Cambria Math" panose="02040503050406030204" pitchFamily="18" charset="0"/>
                                  </a:rPr>
                                  <m:t>𝑺</m:t>
                                </m:r>
                              </m:sub>
                            </m:sSub>
                            <m:r>
                              <a:rPr lang="en-US" sz="1200" b="1" i="1">
                                <a:solidFill>
                                  <a:schemeClr val="accent1"/>
                                </a:solidFill>
                                <a:latin typeface="Cambria Math" panose="02040503050406030204" pitchFamily="18" charset="0"/>
                                <a:ea typeface="Cambria Math" panose="02040503050406030204" pitchFamily="18" charset="0"/>
                              </a:rPr>
                              <m:t>∙</m:t>
                            </m:r>
                            <m:sSub>
                              <m:sSubPr>
                                <m:ctrlPr>
                                  <a:rPr lang="en-US" sz="1200" b="1" i="1">
                                    <a:solidFill>
                                      <a:schemeClr val="accent1"/>
                                    </a:solidFill>
                                    <a:latin typeface="Cambria Math" panose="02040503050406030204" pitchFamily="18" charset="0"/>
                                  </a:rPr>
                                </m:ctrlPr>
                              </m:sSubPr>
                              <m:e>
                                <m:r>
                                  <a:rPr lang="en-US" sz="1200" b="1" i="1">
                                    <a:solidFill>
                                      <a:schemeClr val="accent1"/>
                                    </a:solidFill>
                                    <a:latin typeface="Cambria Math" panose="02040503050406030204" pitchFamily="18" charset="0"/>
                                  </a:rPr>
                                  <m:t>𝑨</m:t>
                                </m:r>
                              </m:e>
                              <m:sub>
                                <m:r>
                                  <a:rPr lang="en-US" sz="1200" b="1" i="1">
                                    <a:solidFill>
                                      <a:schemeClr val="accent1"/>
                                    </a:solidFill>
                                    <a:latin typeface="Cambria Math" panose="02040503050406030204" pitchFamily="18" charset="0"/>
                                  </a:rPr>
                                  <m:t>𝒑𝒆</m:t>
                                </m:r>
                              </m:sub>
                            </m:sSub>
                            <m:r>
                              <a:rPr lang="en-US" sz="1200" b="1" i="1">
                                <a:solidFill>
                                  <a:schemeClr val="accent1"/>
                                </a:solidFill>
                                <a:latin typeface="Cambria Math" panose="02040503050406030204" pitchFamily="18" charset="0"/>
                              </a:rPr>
                              <m:t>−</m:t>
                            </m:r>
                            <m:sSub>
                              <m:sSubPr>
                                <m:ctrlPr>
                                  <a:rPr lang="en-US" sz="1200" b="1" i="1">
                                    <a:solidFill>
                                      <a:schemeClr val="accent1"/>
                                    </a:solidFill>
                                    <a:latin typeface="Cambria Math" panose="02040503050406030204" pitchFamily="18" charset="0"/>
                                  </a:rPr>
                                </m:ctrlPr>
                              </m:sSubPr>
                              <m:e>
                                <m:r>
                                  <a:rPr lang="en-US" sz="1200" b="1" i="1">
                                    <a:solidFill>
                                      <a:schemeClr val="accent1"/>
                                    </a:solidFill>
                                    <a:latin typeface="Cambria Math" panose="02040503050406030204" pitchFamily="18" charset="0"/>
                                  </a:rPr>
                                  <m:t>𝑭</m:t>
                                </m:r>
                              </m:e>
                              <m:sub>
                                <m:r>
                                  <a:rPr lang="en-US" sz="1200" b="1" i="1">
                                    <a:solidFill>
                                      <a:schemeClr val="accent1"/>
                                    </a:solidFill>
                                    <a:latin typeface="Cambria Math" panose="02040503050406030204" pitchFamily="18" charset="0"/>
                                  </a:rPr>
                                  <m:t>𝒍𝒐𝒂𝒅</m:t>
                                </m:r>
                              </m:sub>
                            </m:sSub>
                          </m:num>
                          <m:den>
                            <m:sSubSup>
                              <m:sSubSupPr>
                                <m:ctrlPr>
                                  <a:rPr lang="en-US" sz="1200" b="1" i="1">
                                    <a:solidFill>
                                      <a:schemeClr val="accent1"/>
                                    </a:solidFill>
                                    <a:latin typeface="Cambria Math" panose="02040503050406030204" pitchFamily="18" charset="0"/>
                                  </a:rPr>
                                </m:ctrlPr>
                              </m:sSubSupPr>
                              <m:e>
                                <m:r>
                                  <a:rPr lang="en-US" sz="1200" b="1" i="1">
                                    <a:solidFill>
                                      <a:schemeClr val="accent1"/>
                                    </a:solidFill>
                                    <a:latin typeface="Cambria Math" panose="02040503050406030204" pitchFamily="18" charset="0"/>
                                  </a:rPr>
                                  <m:t>𝑨</m:t>
                                </m:r>
                              </m:e>
                              <m:sub>
                                <m:r>
                                  <a:rPr lang="en-US" sz="1200" b="1" i="1">
                                    <a:solidFill>
                                      <a:schemeClr val="accent1"/>
                                    </a:solidFill>
                                    <a:latin typeface="Cambria Math" panose="02040503050406030204" pitchFamily="18" charset="0"/>
                                  </a:rPr>
                                  <m:t>𝒑𝒆</m:t>
                                </m:r>
                              </m:sub>
                              <m:sup>
                                <m:r>
                                  <a:rPr lang="en-US" sz="1200" b="1" i="1">
                                    <a:solidFill>
                                      <a:schemeClr val="accent1"/>
                                    </a:solidFill>
                                    <a:latin typeface="Cambria Math" panose="02040503050406030204" pitchFamily="18" charset="0"/>
                                  </a:rPr>
                                  <m:t>𝟑</m:t>
                                </m:r>
                              </m:sup>
                            </m:sSubSup>
                            <m:d>
                              <m:dPr>
                                <m:ctrlPr>
                                  <a:rPr lang="en-US" sz="1200" b="1" i="1">
                                    <a:solidFill>
                                      <a:schemeClr val="accent1"/>
                                    </a:solidFill>
                                    <a:latin typeface="Cambria Math" panose="02040503050406030204" pitchFamily="18" charset="0"/>
                                  </a:rPr>
                                </m:ctrlPr>
                              </m:dPr>
                              <m:e>
                                <m:r>
                                  <a:rPr lang="en-US" sz="1200" b="1" i="1">
                                    <a:solidFill>
                                      <a:schemeClr val="accent1"/>
                                    </a:solidFill>
                                    <a:latin typeface="Cambria Math" panose="02040503050406030204" pitchFamily="18" charset="0"/>
                                  </a:rPr>
                                  <m:t>𝟏</m:t>
                                </m:r>
                                <m:r>
                                  <a:rPr lang="en-US" sz="1200" b="1" i="1">
                                    <a:solidFill>
                                      <a:schemeClr val="accent1"/>
                                    </a:solidFill>
                                    <a:latin typeface="Cambria Math" panose="02040503050406030204" pitchFamily="18" charset="0"/>
                                  </a:rPr>
                                  <m:t>+</m:t>
                                </m:r>
                                <m:f>
                                  <m:fPr>
                                    <m:ctrlPr>
                                      <a:rPr lang="el-GR" sz="1200" b="1" i="1">
                                        <a:solidFill>
                                          <a:schemeClr val="accent1"/>
                                        </a:solidFill>
                                        <a:latin typeface="Cambria Math" panose="02040503050406030204" pitchFamily="18" charset="0"/>
                                      </a:rPr>
                                    </m:ctrlPr>
                                  </m:fPr>
                                  <m:num>
                                    <m:sSubSup>
                                      <m:sSubSupPr>
                                        <m:ctrlPr>
                                          <a:rPr lang="el-GR" sz="1200" b="1" i="1">
                                            <a:solidFill>
                                              <a:schemeClr val="accent1"/>
                                            </a:solidFill>
                                            <a:latin typeface="Cambria Math" panose="02040503050406030204" pitchFamily="18" charset="0"/>
                                          </a:rPr>
                                        </m:ctrlPr>
                                      </m:sSubSupPr>
                                      <m:e>
                                        <m:r>
                                          <a:rPr lang="el-GR" sz="1200" b="1" i="1">
                                            <a:solidFill>
                                              <a:schemeClr val="accent1"/>
                                            </a:solidFill>
                                            <a:latin typeface="Cambria Math" panose="02040503050406030204" pitchFamily="18" charset="0"/>
                                          </a:rPr>
                                          <m:t>𝝆</m:t>
                                        </m:r>
                                      </m:e>
                                      <m:sub>
                                        <m:r>
                                          <a:rPr lang="en-US" sz="1200" b="1" i="1">
                                            <a:solidFill>
                                              <a:schemeClr val="accent1"/>
                                            </a:solidFill>
                                            <a:latin typeface="Cambria Math" panose="02040503050406030204" pitchFamily="18" charset="0"/>
                                          </a:rPr>
                                          <m:t>𝒗</m:t>
                                        </m:r>
                                      </m:sub>
                                      <m:sup>
                                        <m:r>
                                          <a:rPr lang="en-US" sz="1200" b="1" i="1">
                                            <a:solidFill>
                                              <a:schemeClr val="accent1"/>
                                            </a:solidFill>
                                            <a:latin typeface="Cambria Math" panose="02040503050406030204" pitchFamily="18" charset="0"/>
                                          </a:rPr>
                                          <m:t>𝟐</m:t>
                                        </m:r>
                                      </m:sup>
                                    </m:sSubSup>
                                  </m:num>
                                  <m:den>
                                    <m:sSubSup>
                                      <m:sSubSupPr>
                                        <m:ctrlPr>
                                          <a:rPr lang="el-GR" sz="1200" b="1" i="1">
                                            <a:solidFill>
                                              <a:schemeClr val="accent1"/>
                                            </a:solidFill>
                                            <a:latin typeface="Cambria Math" panose="02040503050406030204" pitchFamily="18" charset="0"/>
                                          </a:rPr>
                                        </m:ctrlPr>
                                      </m:sSubSupPr>
                                      <m:e>
                                        <m:r>
                                          <a:rPr lang="el-GR" sz="1200" b="1" i="1">
                                            <a:solidFill>
                                              <a:schemeClr val="accent1"/>
                                            </a:solidFill>
                                            <a:latin typeface="Cambria Math" panose="02040503050406030204" pitchFamily="18" charset="0"/>
                                          </a:rPr>
                                          <m:t>𝝆</m:t>
                                        </m:r>
                                      </m:e>
                                      <m:sub>
                                        <m:r>
                                          <a:rPr lang="en-US" sz="1200" b="1" i="1">
                                            <a:solidFill>
                                              <a:schemeClr val="accent1"/>
                                            </a:solidFill>
                                            <a:latin typeface="Cambria Math" panose="02040503050406030204" pitchFamily="18" charset="0"/>
                                          </a:rPr>
                                          <m:t>𝒄</m:t>
                                        </m:r>
                                      </m:sub>
                                      <m:sup>
                                        <m:r>
                                          <a:rPr lang="en-US" sz="1200" b="1" i="1">
                                            <a:solidFill>
                                              <a:schemeClr val="accent1"/>
                                            </a:solidFill>
                                            <a:latin typeface="Cambria Math" panose="02040503050406030204" pitchFamily="18" charset="0"/>
                                          </a:rPr>
                                          <m:t>𝟑</m:t>
                                        </m:r>
                                      </m:sup>
                                    </m:sSubSup>
                                  </m:den>
                                </m:f>
                              </m:e>
                            </m:d>
                          </m:den>
                        </m:f>
                      </m:e>
                    </m:rad>
                  </m:oMath>
                </m:oMathPara>
              </a14:m>
              <a:endParaRPr lang="en-US" sz="500" b="1" baseline="-25000">
                <a:solidFill>
                  <a:schemeClr val="accent1"/>
                </a:solidFill>
              </a:endParaRPr>
            </a:p>
          </xdr:txBody>
        </xdr:sp>
      </mc:Choice>
      <mc:Fallback xmlns="">
        <xdr:sp macro="" textlink="">
          <xdr:nvSpPr>
            <xdr:cNvPr id="2" name="TextBox 2">
              <a:extLst>
                <a:ext uri="{FF2B5EF4-FFF2-40B4-BE49-F238E27FC236}">
                  <a16:creationId xmlns:a16="http://schemas.microsoft.com/office/drawing/2014/main" id="{9913149C-F86C-4610-B398-52E1BF51E700}"/>
                </a:ext>
              </a:extLst>
            </xdr:cNvPr>
            <xdr:cNvSpPr txBox="1"/>
          </xdr:nvSpPr>
          <xdr:spPr>
            <a:xfrm>
              <a:off x="2019300" y="4010026"/>
              <a:ext cx="2228850" cy="1304924"/>
            </a:xfrm>
            <a:prstGeom prst="rect">
              <a:avLst/>
            </a:prstGeom>
            <a:solidFill>
              <a:sysClr val="window" lastClr="FFFFFF"/>
            </a:solidFill>
            <a:ln w="9525" cap="flat" cmpd="sng" algn="ctr">
              <a:solidFill>
                <a:schemeClr val="bg1">
                  <a:lumMod val="75000"/>
                </a:schemeClr>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txBody>
            <a:bodyPr wrap="square" rtlCol="0"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200" b="1" i="0">
                  <a:solidFill>
                    <a:schemeClr val="accent1"/>
                  </a:solidFill>
                  <a:latin typeface="Cambria Math" panose="02040503050406030204" pitchFamily="18" charset="0"/>
                </a:rPr>
                <a:t>𝑽_𝒔𝒔=𝑲_𝒗𝒑𝒍 √((𝑷_𝑺</a:t>
              </a:r>
              <a:r>
                <a:rPr lang="en-US" sz="1200" b="1" i="0">
                  <a:solidFill>
                    <a:schemeClr val="accent1"/>
                  </a:solidFill>
                  <a:latin typeface="Cambria Math" panose="02040503050406030204" pitchFamily="18" charset="0"/>
                  <a:ea typeface="Cambria Math" panose="02040503050406030204" pitchFamily="18" charset="0"/>
                </a:rPr>
                <a:t>∙</a:t>
              </a:r>
              <a:r>
                <a:rPr lang="en-US" sz="1200" b="1" i="0">
                  <a:solidFill>
                    <a:schemeClr val="accent1"/>
                  </a:solidFill>
                  <a:latin typeface="Cambria Math" panose="02040503050406030204" pitchFamily="18" charset="0"/>
                </a:rPr>
                <a:t>𝑨_𝒑𝒆−𝑭_𝒍𝒐𝒂𝒅)/(𝑨_𝒑𝒆^𝟑 (𝟏+</a:t>
              </a:r>
              <a:r>
                <a:rPr lang="el-GR" sz="1200" b="1" i="0">
                  <a:solidFill>
                    <a:schemeClr val="accent1"/>
                  </a:solidFill>
                  <a:latin typeface="Cambria Math" panose="02040503050406030204" pitchFamily="18" charset="0"/>
                </a:rPr>
                <a:t>(𝝆_</a:t>
              </a:r>
              <a:r>
                <a:rPr lang="en-US" sz="1200" b="1" i="0">
                  <a:solidFill>
                    <a:schemeClr val="accent1"/>
                  </a:solidFill>
                  <a:latin typeface="Cambria Math" panose="02040503050406030204" pitchFamily="18" charset="0"/>
                </a:rPr>
                <a:t>𝒗^𝟐</a:t>
              </a:r>
              <a:r>
                <a:rPr lang="el-GR" sz="1200" b="1" i="0">
                  <a:solidFill>
                    <a:schemeClr val="accent1"/>
                  </a:solidFill>
                  <a:latin typeface="Cambria Math" panose="02040503050406030204" pitchFamily="18" charset="0"/>
                </a:rPr>
                <a:t>)/(𝝆_</a:t>
              </a:r>
              <a:r>
                <a:rPr lang="en-US" sz="1200" b="1" i="0">
                  <a:solidFill>
                    <a:schemeClr val="accent1"/>
                  </a:solidFill>
                  <a:latin typeface="Cambria Math" panose="02040503050406030204" pitchFamily="18" charset="0"/>
                </a:rPr>
                <a:t>𝒄^𝟑 </a:t>
              </a:r>
              <a:r>
                <a:rPr lang="el-GR" sz="1200" b="1" i="0">
                  <a:solidFill>
                    <a:schemeClr val="accent1"/>
                  </a:solidFill>
                  <a:latin typeface="Cambria Math" panose="02040503050406030204" pitchFamily="18" charset="0"/>
                </a:rPr>
                <a:t>)</a:t>
              </a:r>
              <a:r>
                <a:rPr lang="en-US" sz="1200" b="1" i="0">
                  <a:solidFill>
                    <a:schemeClr val="accent1"/>
                  </a:solidFill>
                  <a:latin typeface="Cambria Math" panose="02040503050406030204" pitchFamily="18" charset="0"/>
                </a:rPr>
                <a:t>) ))</a:t>
              </a:r>
              <a:endParaRPr lang="en-US" sz="500" b="1" baseline="-25000">
                <a:solidFill>
                  <a:schemeClr val="accent1"/>
                </a:solidFill>
              </a:endParaRPr>
            </a:p>
          </xdr:txBody>
        </xdr:sp>
      </mc:Fallback>
    </mc:AlternateContent>
    <xdr:clientData/>
  </xdr:twoCellAnchor>
  <xdr:twoCellAnchor>
    <xdr:from>
      <xdr:col>4</xdr:col>
      <xdr:colOff>95250</xdr:colOff>
      <xdr:row>19</xdr:row>
      <xdr:rowOff>76200</xdr:rowOff>
    </xdr:from>
    <xdr:to>
      <xdr:col>7</xdr:col>
      <xdr:colOff>733425</xdr:colOff>
      <xdr:row>26</xdr:row>
      <xdr:rowOff>47625</xdr:rowOff>
    </xdr:to>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BFFCD6EB-803E-4D6A-82D3-127B946AA7DA}"/>
                </a:ext>
              </a:extLst>
            </xdr:cNvPr>
            <xdr:cNvSpPr txBox="1"/>
          </xdr:nvSpPr>
          <xdr:spPr>
            <a:xfrm>
              <a:off x="4362450" y="4010025"/>
              <a:ext cx="4772025" cy="1304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eaLnBrk="1" latinLnBrk="0" hangingPunct="1"/>
              <a14:m>
                <m:oMathPara xmlns:m="http://schemas.openxmlformats.org/officeDocument/2006/math">
                  <m:oMathParaPr>
                    <m:jc m:val="left"/>
                  </m:oMathParaPr>
                  <m:oMath>
                    <m:sSub>
                      <m:sSubPr>
                        <m:ctrlPr>
                          <a:rPr lang="en-US" sz="1050" b="1" i="1">
                            <a:solidFill>
                              <a:schemeClr val="accent1"/>
                            </a:solidFill>
                            <a:effectLst/>
                            <a:latin typeface="Cambria Math" panose="02040503050406030204" pitchFamily="18" charset="0"/>
                            <a:ea typeface="+mn-ea"/>
                            <a:cs typeface="+mn-cs"/>
                          </a:rPr>
                        </m:ctrlPr>
                      </m:sSubPr>
                      <m:e>
                        <m:r>
                          <a:rPr lang="en-US" sz="1050" b="1" i="1">
                            <a:solidFill>
                              <a:schemeClr val="accent1"/>
                            </a:solidFill>
                            <a:effectLst/>
                            <a:latin typeface="Cambria Math" panose="02040503050406030204" pitchFamily="18" charset="0"/>
                            <a:ea typeface="+mn-ea"/>
                            <a:cs typeface="+mn-cs"/>
                          </a:rPr>
                          <m:t>𝑽</m:t>
                        </m:r>
                      </m:e>
                      <m:sub>
                        <m:r>
                          <a:rPr lang="en-US" sz="1050" b="1" i="1">
                            <a:solidFill>
                              <a:schemeClr val="accent1"/>
                            </a:solidFill>
                            <a:effectLst/>
                            <a:latin typeface="Cambria Math" panose="02040503050406030204" pitchFamily="18" charset="0"/>
                            <a:ea typeface="+mn-ea"/>
                            <a:cs typeface="+mn-cs"/>
                          </a:rPr>
                          <m:t>𝒔𝒔</m:t>
                        </m:r>
                      </m:sub>
                    </m:sSub>
                    <m:r>
                      <a:rPr lang="en-US" sz="1050" b="1" i="1">
                        <a:solidFill>
                          <a:schemeClr val="accent1"/>
                        </a:solidFill>
                        <a:effectLst/>
                        <a:latin typeface="Cambria Math" panose="02040503050406030204" pitchFamily="18" charset="0"/>
                        <a:ea typeface="+mn-ea"/>
                        <a:cs typeface="+mn-cs"/>
                      </a:rPr>
                      <m:t>=</m:t>
                    </m:r>
                    <m:r>
                      <a:rPr lang="en-US" sz="1050" i="1">
                        <a:solidFill>
                          <a:schemeClr val="accent1"/>
                        </a:solidFill>
                        <a:effectLst/>
                        <a:latin typeface="Cambria Math" panose="02040503050406030204" pitchFamily="18" charset="0"/>
                        <a:ea typeface="+mn-ea"/>
                        <a:cs typeface="+mn-cs"/>
                      </a:rPr>
                      <m:t>𝑆𝑡𝑒𝑎𝑑𝑦</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𝑠𝑡𝑎𝑡𝑒</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𝑣𝑒𝑙𝑜𝑐𝑖𝑡𝑦</m:t>
                    </m:r>
                  </m:oMath>
                </m:oMathPara>
              </a14:m>
              <a:endParaRPr lang="en-US" sz="1050">
                <a:solidFill>
                  <a:schemeClr val="accent1"/>
                </a:solidFill>
                <a:effectLst/>
              </a:endParaRPr>
            </a:p>
            <a:p>
              <a:pPr algn="l" rtl="0" eaLnBrk="1" latinLnBrk="0" hangingPunct="1"/>
              <a14:m>
                <m:oMath xmlns:m="http://schemas.openxmlformats.org/officeDocument/2006/math">
                  <m:sSub>
                    <m:sSubPr>
                      <m:ctrlPr>
                        <a:rPr lang="en-US" sz="1050" b="1" i="1">
                          <a:solidFill>
                            <a:schemeClr val="accent1"/>
                          </a:solidFill>
                          <a:effectLst/>
                          <a:latin typeface="Cambria Math" panose="02040503050406030204" pitchFamily="18" charset="0"/>
                          <a:ea typeface="+mn-ea"/>
                          <a:cs typeface="+mn-cs"/>
                        </a:rPr>
                      </m:ctrlPr>
                    </m:sSubPr>
                    <m:e>
                      <m:r>
                        <a:rPr lang="en-US" sz="1050" b="1" i="1">
                          <a:solidFill>
                            <a:schemeClr val="accent1"/>
                          </a:solidFill>
                          <a:effectLst/>
                          <a:latin typeface="Cambria Math" panose="02040503050406030204" pitchFamily="18" charset="0"/>
                          <a:ea typeface="+mn-ea"/>
                          <a:cs typeface="+mn-cs"/>
                        </a:rPr>
                        <m:t>𝑲</m:t>
                      </m:r>
                    </m:e>
                    <m:sub>
                      <m:r>
                        <a:rPr lang="en-US" sz="1050" b="1" i="1">
                          <a:solidFill>
                            <a:schemeClr val="accent1"/>
                          </a:solidFill>
                          <a:effectLst/>
                          <a:latin typeface="Cambria Math" panose="02040503050406030204" pitchFamily="18" charset="0"/>
                          <a:ea typeface="+mn-ea"/>
                          <a:cs typeface="+mn-cs"/>
                        </a:rPr>
                        <m:t>𝒗𝒑𝒍</m:t>
                      </m:r>
                    </m:sub>
                  </m:sSub>
                  <m:r>
                    <a:rPr lang="en-US" sz="1050" b="1" i="1">
                      <a:solidFill>
                        <a:schemeClr val="accent1"/>
                      </a:solidFill>
                      <a:effectLst/>
                      <a:latin typeface="Cambria Math" panose="02040503050406030204" pitchFamily="18" charset="0"/>
                      <a:ea typeface="+mn-ea"/>
                      <a:cs typeface="+mn-cs"/>
                    </a:rPr>
                    <m:t>=</m:t>
                  </m:r>
                  <m:r>
                    <a:rPr lang="en-US" sz="1050" i="1">
                      <a:solidFill>
                        <a:schemeClr val="accent1"/>
                      </a:solidFill>
                      <a:effectLst/>
                      <a:latin typeface="Cambria Math" panose="02040503050406030204" pitchFamily="18" charset="0"/>
                      <a:ea typeface="+mn-ea"/>
                      <a:cs typeface="+mn-cs"/>
                    </a:rPr>
                    <m:t>𝑉𝑎𝑙𝑣𝑒</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𝑐𝑜𝑛𝑠𝑡𝑎𝑛𝑡</m:t>
                  </m:r>
                </m:oMath>
              </a14:m>
              <a:r>
                <a:rPr lang="en-US" sz="1050" i="1">
                  <a:solidFill>
                    <a:schemeClr val="accent1"/>
                  </a:solidFill>
                  <a:effectLst/>
                  <a:latin typeface="+mn-lt"/>
                  <a:ea typeface="+mn-ea"/>
                  <a:cs typeface="+mn-cs"/>
                </a:rPr>
                <a:t> of the powered land</a:t>
              </a:r>
              <a:endParaRPr lang="en-US" sz="1050">
                <a:solidFill>
                  <a:schemeClr val="accent1"/>
                </a:solidFill>
                <a:effectLst/>
              </a:endParaRPr>
            </a:p>
            <a:p>
              <a:pPr algn="l" rtl="0" eaLnBrk="1" latinLnBrk="0" hangingPunct="1"/>
              <a14:m>
                <m:oMathPara xmlns:m="http://schemas.openxmlformats.org/officeDocument/2006/math">
                  <m:oMathParaPr>
                    <m:jc m:val="left"/>
                  </m:oMathParaPr>
                  <m:oMath>
                    <m:sSub>
                      <m:sSubPr>
                        <m:ctrlPr>
                          <a:rPr lang="en-US" sz="1050" b="1" i="1">
                            <a:solidFill>
                              <a:schemeClr val="accent1"/>
                            </a:solidFill>
                            <a:effectLst/>
                            <a:latin typeface="Cambria Math" panose="02040503050406030204" pitchFamily="18" charset="0"/>
                            <a:ea typeface="+mn-ea"/>
                            <a:cs typeface="+mn-cs"/>
                          </a:rPr>
                        </m:ctrlPr>
                      </m:sSubPr>
                      <m:e>
                        <m:r>
                          <a:rPr lang="en-US" sz="1050" b="1" i="1">
                            <a:solidFill>
                              <a:schemeClr val="accent1"/>
                            </a:solidFill>
                            <a:effectLst/>
                            <a:latin typeface="Cambria Math" panose="02040503050406030204" pitchFamily="18" charset="0"/>
                            <a:ea typeface="+mn-ea"/>
                            <a:cs typeface="+mn-cs"/>
                          </a:rPr>
                          <m:t>𝑨</m:t>
                        </m:r>
                      </m:e>
                      <m:sub>
                        <m:r>
                          <a:rPr lang="en-US" sz="1050" b="1" i="1">
                            <a:solidFill>
                              <a:schemeClr val="accent1"/>
                            </a:solidFill>
                            <a:effectLst/>
                            <a:latin typeface="Cambria Math" panose="02040503050406030204" pitchFamily="18" charset="0"/>
                            <a:ea typeface="+mn-ea"/>
                            <a:cs typeface="+mn-cs"/>
                          </a:rPr>
                          <m:t>𝒑𝒆</m:t>
                        </m:r>
                      </m:sub>
                    </m:sSub>
                    <m:r>
                      <a:rPr lang="en-US" sz="1050" b="1" i="1">
                        <a:solidFill>
                          <a:schemeClr val="accent1"/>
                        </a:solidFill>
                        <a:effectLst/>
                        <a:latin typeface="Cambria Math" panose="02040503050406030204" pitchFamily="18" charset="0"/>
                        <a:ea typeface="+mn-ea"/>
                        <a:cs typeface="+mn-cs"/>
                      </a:rPr>
                      <m:t>=</m:t>
                    </m:r>
                    <m:r>
                      <m:rPr>
                        <m:nor/>
                      </m:rPr>
                      <a:rPr lang="en-US" sz="1050" i="1">
                        <a:solidFill>
                          <a:schemeClr val="accent1"/>
                        </a:solidFill>
                        <a:effectLst/>
                        <a:latin typeface="+mn-lt"/>
                        <a:ea typeface="+mn-ea"/>
                        <a:cs typeface="+mn-cs"/>
                      </a:rPr>
                      <m:t>Area of the powered end</m:t>
                    </m:r>
                  </m:oMath>
                </m:oMathPara>
              </a14:m>
              <a:endParaRPr lang="en-US" sz="1050">
                <a:solidFill>
                  <a:schemeClr val="accent1"/>
                </a:solidFill>
                <a:effectLst/>
              </a:endParaRPr>
            </a:p>
            <a:p>
              <a:pPr algn="l" rtl="0" eaLnBrk="1" latinLnBrk="0" hangingPunct="1"/>
              <a14:m>
                <m:oMathPara xmlns:m="http://schemas.openxmlformats.org/officeDocument/2006/math">
                  <m:oMathParaPr>
                    <m:jc m:val="left"/>
                  </m:oMathParaPr>
                  <m:oMath>
                    <m:sSub>
                      <m:sSubPr>
                        <m:ctrlPr>
                          <a:rPr lang="en-US" sz="1050" b="1" i="1">
                            <a:solidFill>
                              <a:schemeClr val="accent1"/>
                            </a:solidFill>
                            <a:effectLst/>
                            <a:latin typeface="Cambria Math" panose="02040503050406030204" pitchFamily="18" charset="0"/>
                            <a:ea typeface="+mn-ea"/>
                            <a:cs typeface="+mn-cs"/>
                          </a:rPr>
                        </m:ctrlPr>
                      </m:sSubPr>
                      <m:e>
                        <m:r>
                          <a:rPr lang="en-US" sz="1050" b="1" i="1">
                            <a:solidFill>
                              <a:schemeClr val="accent1"/>
                            </a:solidFill>
                            <a:effectLst/>
                            <a:latin typeface="Cambria Math" panose="02040503050406030204" pitchFamily="18" charset="0"/>
                            <a:ea typeface="+mn-ea"/>
                            <a:cs typeface="+mn-cs"/>
                          </a:rPr>
                          <m:t>𝑷</m:t>
                        </m:r>
                      </m:e>
                      <m:sub>
                        <m:r>
                          <a:rPr lang="en-US" sz="1050" b="1" i="1">
                            <a:solidFill>
                              <a:schemeClr val="accent1"/>
                            </a:solidFill>
                            <a:effectLst/>
                            <a:latin typeface="Cambria Math" panose="02040503050406030204" pitchFamily="18" charset="0"/>
                            <a:ea typeface="+mn-ea"/>
                            <a:cs typeface="+mn-cs"/>
                          </a:rPr>
                          <m:t>𝑺</m:t>
                        </m:r>
                      </m:sub>
                    </m:sSub>
                    <m:r>
                      <a:rPr lang="en-US" sz="1050" b="1" i="1">
                        <a:solidFill>
                          <a:schemeClr val="accent1"/>
                        </a:solidFill>
                        <a:effectLst/>
                        <a:latin typeface="Cambria Math" panose="02040503050406030204" pitchFamily="18" charset="0"/>
                        <a:ea typeface="+mn-ea"/>
                        <a:cs typeface="+mn-cs"/>
                      </a:rPr>
                      <m:t>=</m:t>
                    </m:r>
                    <m:r>
                      <a:rPr lang="en-US" sz="1050" i="1">
                        <a:solidFill>
                          <a:schemeClr val="accent1"/>
                        </a:solidFill>
                        <a:effectLst/>
                        <a:latin typeface="Cambria Math" panose="02040503050406030204" pitchFamily="18" charset="0"/>
                        <a:ea typeface="+mn-ea"/>
                        <a:cs typeface="+mn-cs"/>
                      </a:rPr>
                      <m:t>𝑆𝑢𝑝𝑝𝑙𝑦</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𝑝𝑟𝑒𝑠𝑠𝑢𝑟𝑒</m:t>
                    </m:r>
                  </m:oMath>
                </m:oMathPara>
              </a14:m>
              <a:endParaRPr lang="en-US" sz="1050">
                <a:solidFill>
                  <a:schemeClr val="accent1"/>
                </a:solidFill>
                <a:effectLst/>
              </a:endParaRPr>
            </a:p>
            <a:p>
              <a:pPr algn="l" rtl="0" eaLnBrk="1" latinLnBrk="0" hangingPunct="1"/>
              <a14:m>
                <m:oMathPara xmlns:m="http://schemas.openxmlformats.org/officeDocument/2006/math">
                  <m:oMathParaPr>
                    <m:jc m:val="left"/>
                  </m:oMathParaPr>
                  <m:oMath>
                    <m:sSub>
                      <m:sSubPr>
                        <m:ctrlPr>
                          <a:rPr lang="en-US" sz="1050" b="1" i="1">
                            <a:solidFill>
                              <a:schemeClr val="accent1"/>
                            </a:solidFill>
                            <a:effectLst/>
                            <a:latin typeface="Cambria Math" panose="02040503050406030204" pitchFamily="18" charset="0"/>
                            <a:ea typeface="+mn-ea"/>
                            <a:cs typeface="+mn-cs"/>
                          </a:rPr>
                        </m:ctrlPr>
                      </m:sSubPr>
                      <m:e>
                        <m:r>
                          <a:rPr lang="en-US" sz="1050" b="1" i="1">
                            <a:solidFill>
                              <a:schemeClr val="accent1"/>
                            </a:solidFill>
                            <a:effectLst/>
                            <a:latin typeface="Cambria Math" panose="02040503050406030204" pitchFamily="18" charset="0"/>
                            <a:ea typeface="+mn-ea"/>
                            <a:cs typeface="+mn-cs"/>
                          </a:rPr>
                          <m:t>𝑭</m:t>
                        </m:r>
                      </m:e>
                      <m:sub>
                        <m:r>
                          <a:rPr lang="en-US" sz="1050" b="1" i="1">
                            <a:solidFill>
                              <a:schemeClr val="accent1"/>
                            </a:solidFill>
                            <a:effectLst/>
                            <a:latin typeface="Cambria Math" panose="02040503050406030204" pitchFamily="18" charset="0"/>
                            <a:ea typeface="+mn-ea"/>
                            <a:cs typeface="+mn-cs"/>
                          </a:rPr>
                          <m:t>𝒍𝒐𝒂𝒅</m:t>
                        </m:r>
                      </m:sub>
                    </m:sSub>
                    <m:r>
                      <a:rPr lang="en-US" sz="1050" b="1" i="1">
                        <a:solidFill>
                          <a:schemeClr val="accent1"/>
                        </a:solidFill>
                        <a:effectLst/>
                        <a:latin typeface="Cambria Math" panose="02040503050406030204" pitchFamily="18" charset="0"/>
                        <a:ea typeface="+mn-ea"/>
                        <a:cs typeface="+mn-cs"/>
                      </a:rPr>
                      <m:t>=</m:t>
                    </m:r>
                    <m:r>
                      <a:rPr lang="en-US" sz="1050" i="1">
                        <a:solidFill>
                          <a:schemeClr val="accent1"/>
                        </a:solidFill>
                        <a:effectLst/>
                        <a:latin typeface="Cambria Math" panose="02040503050406030204" pitchFamily="18" charset="0"/>
                        <a:ea typeface="+mn-ea"/>
                        <a:cs typeface="+mn-cs"/>
                      </a:rPr>
                      <m:t>𝑙𝑜𝑎𝑑</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𝑓𝑜𝑟𝑐𝑒</m:t>
                    </m:r>
                  </m:oMath>
                </m:oMathPara>
              </a14:m>
              <a:endParaRPr lang="en-US" sz="1050">
                <a:solidFill>
                  <a:schemeClr val="accent1"/>
                </a:solidFill>
                <a:effectLst/>
              </a:endParaRPr>
            </a:p>
            <a:p>
              <a:pPr algn="l" rtl="0" eaLnBrk="1" latinLnBrk="0" hangingPunct="1"/>
              <a14:m>
                <m:oMathPara xmlns:m="http://schemas.openxmlformats.org/officeDocument/2006/math">
                  <m:oMathParaPr>
                    <m:jc m:val="left"/>
                  </m:oMathParaPr>
                  <m:oMath>
                    <m:sSub>
                      <m:sSubPr>
                        <m:ctrlPr>
                          <a:rPr lang="en-US" sz="1050" b="1" i="1">
                            <a:solidFill>
                              <a:schemeClr val="accent1"/>
                            </a:solidFill>
                            <a:effectLst/>
                            <a:latin typeface="Cambria Math" panose="02040503050406030204" pitchFamily="18" charset="0"/>
                            <a:ea typeface="+mn-ea"/>
                            <a:cs typeface="+mn-cs"/>
                          </a:rPr>
                        </m:ctrlPr>
                      </m:sSubPr>
                      <m:e>
                        <m:r>
                          <a:rPr lang="en-US" sz="1050" b="1" i="1">
                            <a:solidFill>
                              <a:schemeClr val="accent1"/>
                            </a:solidFill>
                            <a:effectLst/>
                            <a:latin typeface="Cambria Math" panose="02040503050406030204" pitchFamily="18" charset="0"/>
                            <a:ea typeface="+mn-ea"/>
                            <a:cs typeface="+mn-cs"/>
                          </a:rPr>
                          <m:t>𝝆</m:t>
                        </m:r>
                      </m:e>
                      <m:sub>
                        <m:r>
                          <a:rPr lang="en-US" sz="1050" b="1" i="1">
                            <a:solidFill>
                              <a:schemeClr val="accent1"/>
                            </a:solidFill>
                            <a:effectLst/>
                            <a:latin typeface="Cambria Math" panose="02040503050406030204" pitchFamily="18" charset="0"/>
                            <a:ea typeface="+mn-ea"/>
                            <a:cs typeface="+mn-cs"/>
                          </a:rPr>
                          <m:t>𝒗</m:t>
                        </m:r>
                      </m:sub>
                    </m:sSub>
                    <m:r>
                      <a:rPr lang="en-US" sz="1050" b="0" i="1">
                        <a:solidFill>
                          <a:schemeClr val="accent1"/>
                        </a:solidFill>
                        <a:effectLst/>
                        <a:latin typeface="Cambria Math" panose="02040503050406030204" pitchFamily="18" charset="0"/>
                        <a:ea typeface="+mn-ea"/>
                        <a:cs typeface="+mn-cs"/>
                      </a:rPr>
                      <m:t>=</m:t>
                    </m:r>
                    <m:r>
                      <a:rPr lang="en-US" sz="1050" i="1">
                        <a:solidFill>
                          <a:schemeClr val="accent1"/>
                        </a:solidFill>
                        <a:effectLst/>
                        <a:latin typeface="Cambria Math" panose="02040503050406030204" pitchFamily="18" charset="0"/>
                        <a:ea typeface="+mn-ea"/>
                        <a:cs typeface="+mn-cs"/>
                      </a:rPr>
                      <m:t>𝑣𝑎𝑙𝑣𝑒</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𝑟𝑎𝑡𝑖𝑜</m:t>
                    </m:r>
                    <m:r>
                      <a:rPr lang="en-US" sz="1050" b="0" i="1">
                        <a:solidFill>
                          <a:schemeClr val="accent1"/>
                        </a:solidFill>
                        <a:effectLst/>
                        <a:latin typeface="Cambria Math" panose="02040503050406030204" pitchFamily="18" charset="0"/>
                        <a:ea typeface="+mn-ea"/>
                        <a:cs typeface="+mn-cs"/>
                      </a:rPr>
                      <m:t>:</m:t>
                    </m:r>
                    <m:r>
                      <a:rPr lang="en-US" sz="1050" i="1">
                        <a:solidFill>
                          <a:schemeClr val="accent1"/>
                        </a:solidFill>
                        <a:effectLst/>
                        <a:latin typeface="Cambria Math" panose="02040503050406030204" pitchFamily="18" charset="0"/>
                        <a:ea typeface="+mn-ea"/>
                        <a:cs typeface="+mn-cs"/>
                      </a:rPr>
                      <m:t>𝑓𝑙𝑜𝑤</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𝑐𝑜𝑛𝑠𝑡𝑎𝑛𝑡</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𝑜𝑓</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𝑝𝑜𝑤𝑒𝑟𝑒𝑑</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𝑙𝑎𝑛𝑑</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𝑡𝑜</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𝑡ℎ𝑎𝑡</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𝑜𝑓</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𝑒𝑥ℎ𝑎𝑢𝑠𝑡𝑖𝑛𝑔</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𝑙𝑎𝑛𝑑</m:t>
                    </m:r>
                  </m:oMath>
                </m:oMathPara>
              </a14:m>
              <a:endParaRPr lang="en-US" sz="1050">
                <a:solidFill>
                  <a:schemeClr val="accent1"/>
                </a:solidFill>
                <a:effectLst/>
              </a:endParaRPr>
            </a:p>
            <a:p>
              <a:pPr algn="l" rtl="0" eaLnBrk="1" latinLnBrk="0" hangingPunct="1"/>
              <a14:m>
                <m:oMathPara xmlns:m="http://schemas.openxmlformats.org/officeDocument/2006/math">
                  <m:oMathParaPr>
                    <m:jc m:val="left"/>
                  </m:oMathParaPr>
                  <m:oMath>
                    <m:sSub>
                      <m:sSubPr>
                        <m:ctrlPr>
                          <a:rPr lang="en-US" sz="1050" b="1" i="1">
                            <a:solidFill>
                              <a:schemeClr val="accent1"/>
                            </a:solidFill>
                            <a:effectLst/>
                            <a:latin typeface="Cambria Math" panose="02040503050406030204" pitchFamily="18" charset="0"/>
                            <a:ea typeface="+mn-ea"/>
                            <a:cs typeface="+mn-cs"/>
                          </a:rPr>
                        </m:ctrlPr>
                      </m:sSubPr>
                      <m:e>
                        <m:r>
                          <a:rPr lang="en-US" sz="1050" b="1" i="1">
                            <a:solidFill>
                              <a:schemeClr val="accent1"/>
                            </a:solidFill>
                            <a:effectLst/>
                            <a:latin typeface="Cambria Math" panose="02040503050406030204" pitchFamily="18" charset="0"/>
                            <a:ea typeface="+mn-ea"/>
                            <a:cs typeface="+mn-cs"/>
                          </a:rPr>
                          <m:t>𝝆</m:t>
                        </m:r>
                      </m:e>
                      <m:sub>
                        <m:r>
                          <a:rPr lang="en-US" sz="1050" b="1" i="1">
                            <a:solidFill>
                              <a:schemeClr val="accent1"/>
                            </a:solidFill>
                            <a:effectLst/>
                            <a:latin typeface="Cambria Math" panose="02040503050406030204" pitchFamily="18" charset="0"/>
                            <a:ea typeface="+mn-ea"/>
                            <a:cs typeface="+mn-cs"/>
                          </a:rPr>
                          <m:t>𝒄</m:t>
                        </m:r>
                      </m:sub>
                    </m:sSub>
                    <m:r>
                      <a:rPr lang="en-US" sz="1050" i="1">
                        <a:solidFill>
                          <a:schemeClr val="accent1"/>
                        </a:solidFill>
                        <a:effectLst/>
                        <a:latin typeface="Cambria Math" panose="02040503050406030204" pitchFamily="18" charset="0"/>
                        <a:ea typeface="+mn-ea"/>
                        <a:cs typeface="+mn-cs"/>
                      </a:rPr>
                      <m:t>=</m:t>
                    </m:r>
                    <m:r>
                      <a:rPr lang="en-US" sz="1050" i="1">
                        <a:solidFill>
                          <a:schemeClr val="accent1"/>
                        </a:solidFill>
                        <a:effectLst/>
                        <a:latin typeface="Cambria Math" panose="02040503050406030204" pitchFamily="18" charset="0"/>
                        <a:ea typeface="+mn-ea"/>
                        <a:cs typeface="+mn-cs"/>
                      </a:rPr>
                      <m:t>𝑐𝑦𝑙𝑖𝑛𝑑𝑒𝑟</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𝑎𝑟𝑒𝑎</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𝑟𝑎𝑡𝑖𝑜</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𝑝𝑜𝑤𝑒𝑟</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𝑠𝑖𝑑𝑒</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𝑡𝑜</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𝑒𝑥ℎ𝑎𝑢𝑠𝑡𝑖𝑛𝑔</m:t>
                    </m:r>
                    <m:r>
                      <a:rPr lang="en-US" sz="1050" i="1">
                        <a:solidFill>
                          <a:schemeClr val="accent1"/>
                        </a:solidFill>
                        <a:effectLst/>
                        <a:latin typeface="Cambria Math" panose="02040503050406030204" pitchFamily="18" charset="0"/>
                        <a:ea typeface="+mn-ea"/>
                        <a:cs typeface="+mn-cs"/>
                      </a:rPr>
                      <m:t> </m:t>
                    </m:r>
                    <m:r>
                      <a:rPr lang="en-US" sz="1050" i="1">
                        <a:solidFill>
                          <a:schemeClr val="accent1"/>
                        </a:solidFill>
                        <a:effectLst/>
                        <a:latin typeface="Cambria Math" panose="02040503050406030204" pitchFamily="18" charset="0"/>
                        <a:ea typeface="+mn-ea"/>
                        <a:cs typeface="+mn-cs"/>
                      </a:rPr>
                      <m:t>𝑠𝑖𝑑𝑒</m:t>
                    </m:r>
                  </m:oMath>
                </m:oMathPara>
              </a14:m>
              <a:endParaRPr lang="en-US" sz="1050">
                <a:solidFill>
                  <a:schemeClr val="accent1"/>
                </a:solidFill>
                <a:effectLst/>
              </a:endParaRPr>
            </a:p>
            <a:p>
              <a:pPr algn="l"/>
              <a:endParaRPr lang="en-US" sz="1050"/>
            </a:p>
          </xdr:txBody>
        </xdr:sp>
      </mc:Choice>
      <mc:Fallback xmlns="">
        <xdr:sp macro="" textlink="">
          <xdr:nvSpPr>
            <xdr:cNvPr id="3" name="TextBox 2">
              <a:extLst>
                <a:ext uri="{FF2B5EF4-FFF2-40B4-BE49-F238E27FC236}">
                  <a16:creationId xmlns:a16="http://schemas.microsoft.com/office/drawing/2014/main" id="{BFFCD6EB-803E-4D6A-82D3-127B946AA7DA}"/>
                </a:ext>
              </a:extLst>
            </xdr:cNvPr>
            <xdr:cNvSpPr txBox="1"/>
          </xdr:nvSpPr>
          <xdr:spPr>
            <a:xfrm>
              <a:off x="4362450" y="4010025"/>
              <a:ext cx="4772025" cy="1304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eaLnBrk="1" latinLnBrk="0" hangingPunct="1"/>
              <a:r>
                <a:rPr lang="en-US" sz="1050" b="1" i="0">
                  <a:solidFill>
                    <a:schemeClr val="accent1"/>
                  </a:solidFill>
                  <a:effectLst/>
                  <a:latin typeface="+mn-lt"/>
                  <a:ea typeface="+mn-ea"/>
                  <a:cs typeface="+mn-cs"/>
                </a:rPr>
                <a:t>𝑽_𝒔𝒔=</a:t>
              </a:r>
              <a:r>
                <a:rPr lang="en-US" sz="1050" i="0">
                  <a:solidFill>
                    <a:schemeClr val="accent1"/>
                  </a:solidFill>
                  <a:effectLst/>
                  <a:latin typeface="+mn-lt"/>
                  <a:ea typeface="+mn-ea"/>
                  <a:cs typeface="+mn-cs"/>
                </a:rPr>
                <a:t>𝑆𝑡𝑒𝑎𝑑𝑦 𝑠𝑡𝑎𝑡𝑒 𝑣𝑒𝑙𝑜𝑐𝑖𝑡𝑦</a:t>
              </a:r>
              <a:endParaRPr lang="en-US" sz="1050">
                <a:solidFill>
                  <a:schemeClr val="accent1"/>
                </a:solidFill>
                <a:effectLst/>
              </a:endParaRPr>
            </a:p>
            <a:p>
              <a:pPr algn="l" rtl="0" eaLnBrk="1" latinLnBrk="0" hangingPunct="1"/>
              <a:r>
                <a:rPr lang="en-US" sz="1050" b="1" i="0">
                  <a:solidFill>
                    <a:schemeClr val="accent1"/>
                  </a:solidFill>
                  <a:effectLst/>
                  <a:latin typeface="+mn-lt"/>
                  <a:ea typeface="+mn-ea"/>
                  <a:cs typeface="+mn-cs"/>
                </a:rPr>
                <a:t>𝑲_𝒗𝒑𝒍=</a:t>
              </a:r>
              <a:r>
                <a:rPr lang="en-US" sz="1050" i="0">
                  <a:solidFill>
                    <a:schemeClr val="accent1"/>
                  </a:solidFill>
                  <a:effectLst/>
                  <a:latin typeface="+mn-lt"/>
                  <a:ea typeface="+mn-ea"/>
                  <a:cs typeface="+mn-cs"/>
                </a:rPr>
                <a:t>𝑉𝑎𝑙𝑣𝑒 𝑐𝑜𝑛𝑠𝑡𝑎𝑛𝑡</a:t>
              </a:r>
              <a:r>
                <a:rPr lang="en-US" sz="1050" i="1">
                  <a:solidFill>
                    <a:schemeClr val="accent1"/>
                  </a:solidFill>
                  <a:effectLst/>
                  <a:latin typeface="+mn-lt"/>
                  <a:ea typeface="+mn-ea"/>
                  <a:cs typeface="+mn-cs"/>
                </a:rPr>
                <a:t> of the powered land</a:t>
              </a:r>
              <a:endParaRPr lang="en-US" sz="1050">
                <a:solidFill>
                  <a:schemeClr val="accent1"/>
                </a:solidFill>
                <a:effectLst/>
              </a:endParaRPr>
            </a:p>
            <a:p>
              <a:pPr algn="l" rtl="0" eaLnBrk="1" latinLnBrk="0" hangingPunct="1"/>
              <a:r>
                <a:rPr lang="en-US" sz="1050" b="1" i="0">
                  <a:solidFill>
                    <a:schemeClr val="accent1"/>
                  </a:solidFill>
                  <a:effectLst/>
                  <a:latin typeface="+mn-lt"/>
                  <a:ea typeface="+mn-ea"/>
                  <a:cs typeface="+mn-cs"/>
                </a:rPr>
                <a:t>𝑨_𝒑𝒆=</a:t>
              </a:r>
              <a:r>
                <a:rPr lang="en-US" sz="1050" b="1" i="0">
                  <a:solidFill>
                    <a:schemeClr val="accent1"/>
                  </a:solidFill>
                  <a:effectLst/>
                  <a:latin typeface="Cambria Math" panose="02040503050406030204" pitchFamily="18" charset="0"/>
                  <a:ea typeface="+mn-ea"/>
                  <a:cs typeface="+mn-cs"/>
                </a:rPr>
                <a:t>"</a:t>
              </a:r>
              <a:r>
                <a:rPr lang="en-US" sz="1050" i="0">
                  <a:solidFill>
                    <a:schemeClr val="accent1"/>
                  </a:solidFill>
                  <a:effectLst/>
                  <a:latin typeface="Cambria Math" panose="02040503050406030204" pitchFamily="18" charset="0"/>
                  <a:ea typeface="+mn-ea"/>
                  <a:cs typeface="+mn-cs"/>
                </a:rPr>
                <a:t>Area of the powered end</a:t>
              </a:r>
              <a:r>
                <a:rPr lang="en-US" sz="1050" i="0">
                  <a:solidFill>
                    <a:schemeClr val="accent1"/>
                  </a:solidFill>
                  <a:effectLst/>
                  <a:latin typeface="+mn-lt"/>
                  <a:ea typeface="+mn-ea"/>
                  <a:cs typeface="+mn-cs"/>
                </a:rPr>
                <a:t>"</a:t>
              </a:r>
              <a:endParaRPr lang="en-US" sz="1050">
                <a:solidFill>
                  <a:schemeClr val="accent1"/>
                </a:solidFill>
                <a:effectLst/>
              </a:endParaRPr>
            </a:p>
            <a:p>
              <a:pPr algn="l" rtl="0" eaLnBrk="1" latinLnBrk="0" hangingPunct="1"/>
              <a:r>
                <a:rPr lang="en-US" sz="1050" b="1" i="0">
                  <a:solidFill>
                    <a:schemeClr val="accent1"/>
                  </a:solidFill>
                  <a:effectLst/>
                  <a:latin typeface="+mn-lt"/>
                  <a:ea typeface="+mn-ea"/>
                  <a:cs typeface="+mn-cs"/>
                </a:rPr>
                <a:t>𝑷_𝑺=</a:t>
              </a:r>
              <a:r>
                <a:rPr lang="en-US" sz="1050" i="0">
                  <a:solidFill>
                    <a:schemeClr val="accent1"/>
                  </a:solidFill>
                  <a:effectLst/>
                  <a:latin typeface="+mn-lt"/>
                  <a:ea typeface="+mn-ea"/>
                  <a:cs typeface="+mn-cs"/>
                </a:rPr>
                <a:t>𝑆𝑢𝑝𝑝𝑙𝑦 𝑝𝑟𝑒𝑠𝑠𝑢𝑟𝑒</a:t>
              </a:r>
              <a:endParaRPr lang="en-US" sz="1050">
                <a:solidFill>
                  <a:schemeClr val="accent1"/>
                </a:solidFill>
                <a:effectLst/>
              </a:endParaRPr>
            </a:p>
            <a:p>
              <a:pPr algn="l" rtl="0" eaLnBrk="1" latinLnBrk="0" hangingPunct="1"/>
              <a:r>
                <a:rPr lang="en-US" sz="1050" b="1" i="0">
                  <a:solidFill>
                    <a:schemeClr val="accent1"/>
                  </a:solidFill>
                  <a:effectLst/>
                  <a:latin typeface="+mn-lt"/>
                  <a:ea typeface="+mn-ea"/>
                  <a:cs typeface="+mn-cs"/>
                </a:rPr>
                <a:t>𝑭_𝒍𝒐𝒂𝒅=</a:t>
              </a:r>
              <a:r>
                <a:rPr lang="en-US" sz="1050" i="0">
                  <a:solidFill>
                    <a:schemeClr val="accent1"/>
                  </a:solidFill>
                  <a:effectLst/>
                  <a:latin typeface="+mn-lt"/>
                  <a:ea typeface="+mn-ea"/>
                  <a:cs typeface="+mn-cs"/>
                </a:rPr>
                <a:t>𝑙𝑜𝑎𝑑 𝑓𝑜𝑟𝑐𝑒</a:t>
              </a:r>
              <a:endParaRPr lang="en-US" sz="1050">
                <a:solidFill>
                  <a:schemeClr val="accent1"/>
                </a:solidFill>
                <a:effectLst/>
              </a:endParaRPr>
            </a:p>
            <a:p>
              <a:pPr algn="l" rtl="0" eaLnBrk="1" latinLnBrk="0" hangingPunct="1"/>
              <a:r>
                <a:rPr lang="en-US" sz="1050" b="1" i="0">
                  <a:solidFill>
                    <a:schemeClr val="accent1"/>
                  </a:solidFill>
                  <a:effectLst/>
                  <a:latin typeface="+mn-lt"/>
                  <a:ea typeface="+mn-ea"/>
                  <a:cs typeface="+mn-cs"/>
                </a:rPr>
                <a:t>𝝆_𝒗</a:t>
              </a:r>
              <a:r>
                <a:rPr lang="en-US" sz="1050" b="0" i="0">
                  <a:solidFill>
                    <a:schemeClr val="accent1"/>
                  </a:solidFill>
                  <a:effectLst/>
                  <a:latin typeface="+mn-lt"/>
                  <a:ea typeface="+mn-ea"/>
                  <a:cs typeface="+mn-cs"/>
                </a:rPr>
                <a:t>=</a:t>
              </a:r>
              <a:r>
                <a:rPr lang="en-US" sz="1050" i="0">
                  <a:solidFill>
                    <a:schemeClr val="accent1"/>
                  </a:solidFill>
                  <a:effectLst/>
                  <a:latin typeface="+mn-lt"/>
                  <a:ea typeface="+mn-ea"/>
                  <a:cs typeface="+mn-cs"/>
                </a:rPr>
                <a:t>𝑣𝑎𝑙𝑣𝑒 𝑟𝑎𝑡𝑖𝑜</a:t>
              </a:r>
              <a:r>
                <a:rPr lang="en-US" sz="1050" b="0" i="0">
                  <a:solidFill>
                    <a:schemeClr val="accent1"/>
                  </a:solidFill>
                  <a:effectLst/>
                  <a:latin typeface="+mn-lt"/>
                  <a:ea typeface="+mn-ea"/>
                  <a:cs typeface="+mn-cs"/>
                </a:rPr>
                <a:t>:</a:t>
              </a:r>
              <a:r>
                <a:rPr lang="en-US" sz="1050" i="0">
                  <a:solidFill>
                    <a:schemeClr val="accent1"/>
                  </a:solidFill>
                  <a:effectLst/>
                  <a:latin typeface="+mn-lt"/>
                  <a:ea typeface="+mn-ea"/>
                  <a:cs typeface="+mn-cs"/>
                </a:rPr>
                <a:t>𝑓𝑙𝑜𝑤 𝑐𝑜𝑛𝑠𝑡𝑎𝑛𝑡 𝑜𝑓 𝑝𝑜𝑤𝑒𝑟𝑒𝑑 𝑙𝑎𝑛𝑑 𝑡𝑜 𝑡ℎ𝑎𝑡 𝑜𝑓 𝑒𝑥ℎ𝑎𝑢𝑠𝑡𝑖𝑛𝑔 𝑙𝑎𝑛𝑑</a:t>
              </a:r>
              <a:endParaRPr lang="en-US" sz="1050">
                <a:solidFill>
                  <a:schemeClr val="accent1"/>
                </a:solidFill>
                <a:effectLst/>
              </a:endParaRPr>
            </a:p>
            <a:p>
              <a:pPr algn="l" rtl="0" eaLnBrk="1" latinLnBrk="0" hangingPunct="1"/>
              <a:r>
                <a:rPr lang="en-US" sz="1050" b="1" i="0">
                  <a:solidFill>
                    <a:schemeClr val="accent1"/>
                  </a:solidFill>
                  <a:effectLst/>
                  <a:latin typeface="+mn-lt"/>
                  <a:ea typeface="+mn-ea"/>
                  <a:cs typeface="+mn-cs"/>
                </a:rPr>
                <a:t>𝝆_𝒄</a:t>
              </a:r>
              <a:r>
                <a:rPr lang="en-US" sz="1050" i="0">
                  <a:solidFill>
                    <a:schemeClr val="accent1"/>
                  </a:solidFill>
                  <a:effectLst/>
                  <a:latin typeface="+mn-lt"/>
                  <a:ea typeface="+mn-ea"/>
                  <a:cs typeface="+mn-cs"/>
                </a:rPr>
                <a:t>=𝑐𝑦𝑙𝑖𝑛𝑑𝑒𝑟 𝑎𝑟𝑒𝑎 𝑟𝑎𝑡𝑖𝑜: 𝑝𝑜𝑤𝑒𝑟 𝑠𝑖𝑑𝑒 𝑡𝑜 𝑒𝑥ℎ𝑎𝑢𝑠𝑡𝑖𝑛𝑔 𝑠𝑖𝑑𝑒</a:t>
              </a:r>
              <a:endParaRPr lang="en-US" sz="1050">
                <a:solidFill>
                  <a:schemeClr val="accent1"/>
                </a:solidFill>
                <a:effectLst/>
              </a:endParaRPr>
            </a:p>
            <a:p>
              <a:pPr algn="l"/>
              <a:endParaRPr lang="en-US" sz="1050"/>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8</xdr:row>
      <xdr:rowOff>57151</xdr:rowOff>
    </xdr:from>
    <xdr:to>
      <xdr:col>2</xdr:col>
      <xdr:colOff>904875</xdr:colOff>
      <xdr:row>15</xdr:row>
      <xdr:rowOff>38101</xdr:rowOff>
    </xdr:to>
    <mc:AlternateContent xmlns:mc="http://schemas.openxmlformats.org/markup-compatibility/2006" xmlns:a14="http://schemas.microsoft.com/office/drawing/2010/main">
      <mc:Choice Requires="a14">
        <xdr:sp macro="" textlink="">
          <xdr:nvSpPr>
            <xdr:cNvPr id="2" name="TextBox 2">
              <a:extLst>
                <a:ext uri="{FF2B5EF4-FFF2-40B4-BE49-F238E27FC236}">
                  <a16:creationId xmlns:a16="http://schemas.microsoft.com/office/drawing/2014/main" id="{46C767D0-B7FC-CB44-CC10-C86ACED2C569}"/>
                </a:ext>
              </a:extLst>
            </xdr:cNvPr>
            <xdr:cNvSpPr txBox="1"/>
          </xdr:nvSpPr>
          <xdr:spPr>
            <a:xfrm>
              <a:off x="1666875" y="1743076"/>
              <a:ext cx="2438400" cy="1314450"/>
            </a:xfrm>
            <a:prstGeom prst="rect">
              <a:avLst/>
            </a:prstGeom>
            <a:solidFill>
              <a:sysClr val="window" lastClr="FFFFFF"/>
            </a:solidFill>
            <a:ln w="9525" cap="flat" cmpd="sng" algn="ctr">
              <a:solidFill>
                <a:schemeClr val="bg1">
                  <a:lumMod val="75000"/>
                </a:schemeClr>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txBody>
            <a:bodyPr wrap="square" rtlCol="0"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14:m>
                <m:oMathPara xmlns:m="http://schemas.openxmlformats.org/officeDocument/2006/math">
                  <m:oMathParaPr>
                    <m:jc m:val="center"/>
                  </m:oMathParaPr>
                  <m:oMath>
                    <m:sSub>
                      <m:sSubPr>
                        <m:ctrlPr>
                          <a:rPr lang="en-US" sz="1400" b="1" i="1">
                            <a:solidFill>
                              <a:schemeClr val="accent1"/>
                            </a:solidFill>
                            <a:latin typeface="Cambria Math" panose="02040503050406030204" pitchFamily="18" charset="0"/>
                          </a:rPr>
                        </m:ctrlPr>
                      </m:sSubPr>
                      <m:e>
                        <m:r>
                          <a:rPr lang="en-US" sz="1400" b="1" i="1">
                            <a:solidFill>
                              <a:schemeClr val="accent1"/>
                            </a:solidFill>
                            <a:latin typeface="Cambria Math" panose="02040503050406030204" pitchFamily="18" charset="0"/>
                          </a:rPr>
                          <m:t>𝑽</m:t>
                        </m:r>
                      </m:e>
                      <m:sub>
                        <m:r>
                          <a:rPr lang="en-US" sz="1400" b="1" i="1">
                            <a:solidFill>
                              <a:schemeClr val="accent1"/>
                            </a:solidFill>
                            <a:latin typeface="Cambria Math" panose="02040503050406030204" pitchFamily="18" charset="0"/>
                          </a:rPr>
                          <m:t>𝒔𝒔</m:t>
                        </m:r>
                      </m:sub>
                    </m:sSub>
                    <m:r>
                      <a:rPr lang="en-US" sz="1400" b="1" i="1">
                        <a:solidFill>
                          <a:schemeClr val="accent1"/>
                        </a:solidFill>
                        <a:latin typeface="Cambria Math" panose="02040503050406030204" pitchFamily="18" charset="0"/>
                      </a:rPr>
                      <m:t>=</m:t>
                    </m:r>
                    <m:sSub>
                      <m:sSubPr>
                        <m:ctrlPr>
                          <a:rPr lang="en-US" sz="1400" b="1" i="1">
                            <a:solidFill>
                              <a:schemeClr val="accent1"/>
                            </a:solidFill>
                            <a:latin typeface="Cambria Math" panose="02040503050406030204" pitchFamily="18" charset="0"/>
                          </a:rPr>
                        </m:ctrlPr>
                      </m:sSubPr>
                      <m:e>
                        <m:r>
                          <a:rPr lang="en-US" sz="1400" b="1" i="1">
                            <a:solidFill>
                              <a:schemeClr val="accent1"/>
                            </a:solidFill>
                            <a:latin typeface="Cambria Math" panose="02040503050406030204" pitchFamily="18" charset="0"/>
                          </a:rPr>
                          <m:t>𝑲</m:t>
                        </m:r>
                      </m:e>
                      <m:sub>
                        <m:r>
                          <a:rPr lang="en-US" sz="1400" b="1" i="1">
                            <a:solidFill>
                              <a:schemeClr val="accent1"/>
                            </a:solidFill>
                            <a:latin typeface="Cambria Math" panose="02040503050406030204" pitchFamily="18" charset="0"/>
                          </a:rPr>
                          <m:t>𝒗𝒑𝒍</m:t>
                        </m:r>
                      </m:sub>
                    </m:sSub>
                    <m:rad>
                      <m:radPr>
                        <m:degHide m:val="on"/>
                        <m:ctrlPr>
                          <a:rPr lang="en-US" sz="1400" b="1" i="1">
                            <a:solidFill>
                              <a:schemeClr val="accent1"/>
                            </a:solidFill>
                            <a:latin typeface="Cambria Math" panose="02040503050406030204" pitchFamily="18" charset="0"/>
                          </a:rPr>
                        </m:ctrlPr>
                      </m:radPr>
                      <m:deg/>
                      <m:e>
                        <m:f>
                          <m:fPr>
                            <m:ctrlPr>
                              <a:rPr lang="en-US" sz="1400" b="1" i="1">
                                <a:solidFill>
                                  <a:schemeClr val="accent1"/>
                                </a:solidFill>
                                <a:latin typeface="Cambria Math" panose="02040503050406030204" pitchFamily="18" charset="0"/>
                              </a:rPr>
                            </m:ctrlPr>
                          </m:fPr>
                          <m:num>
                            <m:sSub>
                              <m:sSubPr>
                                <m:ctrlPr>
                                  <a:rPr lang="en-US" sz="1400" b="1" i="1">
                                    <a:solidFill>
                                      <a:schemeClr val="accent1"/>
                                    </a:solidFill>
                                    <a:latin typeface="Cambria Math" panose="02040503050406030204" pitchFamily="18" charset="0"/>
                                  </a:rPr>
                                </m:ctrlPr>
                              </m:sSubPr>
                              <m:e>
                                <m:r>
                                  <a:rPr lang="en-US" sz="1400" b="1" i="1">
                                    <a:solidFill>
                                      <a:schemeClr val="accent1"/>
                                    </a:solidFill>
                                    <a:latin typeface="Cambria Math" panose="02040503050406030204" pitchFamily="18" charset="0"/>
                                  </a:rPr>
                                  <m:t>𝑷</m:t>
                                </m:r>
                              </m:e>
                              <m:sub>
                                <m:r>
                                  <a:rPr lang="en-US" sz="1400" b="1" i="1">
                                    <a:solidFill>
                                      <a:schemeClr val="accent1"/>
                                    </a:solidFill>
                                    <a:latin typeface="Cambria Math" panose="02040503050406030204" pitchFamily="18" charset="0"/>
                                  </a:rPr>
                                  <m:t>𝑺</m:t>
                                </m:r>
                              </m:sub>
                            </m:sSub>
                            <m:r>
                              <a:rPr lang="en-US" sz="1400" b="1" i="1">
                                <a:solidFill>
                                  <a:schemeClr val="accent1"/>
                                </a:solidFill>
                                <a:latin typeface="Cambria Math" panose="02040503050406030204" pitchFamily="18" charset="0"/>
                                <a:ea typeface="Cambria Math" panose="02040503050406030204" pitchFamily="18" charset="0"/>
                              </a:rPr>
                              <m:t>∙</m:t>
                            </m:r>
                            <m:sSub>
                              <m:sSubPr>
                                <m:ctrlPr>
                                  <a:rPr lang="en-US" sz="1400" b="1" i="1">
                                    <a:solidFill>
                                      <a:schemeClr val="accent1"/>
                                    </a:solidFill>
                                    <a:latin typeface="Cambria Math" panose="02040503050406030204" pitchFamily="18" charset="0"/>
                                  </a:rPr>
                                </m:ctrlPr>
                              </m:sSubPr>
                              <m:e>
                                <m:r>
                                  <a:rPr lang="en-US" sz="1400" b="1" i="1">
                                    <a:solidFill>
                                      <a:schemeClr val="accent1"/>
                                    </a:solidFill>
                                    <a:latin typeface="Cambria Math" panose="02040503050406030204" pitchFamily="18" charset="0"/>
                                  </a:rPr>
                                  <m:t>𝑨</m:t>
                                </m:r>
                              </m:e>
                              <m:sub>
                                <m:r>
                                  <a:rPr lang="en-US" sz="1400" b="1" i="1">
                                    <a:solidFill>
                                      <a:schemeClr val="accent1"/>
                                    </a:solidFill>
                                    <a:latin typeface="Cambria Math" panose="02040503050406030204" pitchFamily="18" charset="0"/>
                                  </a:rPr>
                                  <m:t>𝒑𝒆</m:t>
                                </m:r>
                              </m:sub>
                            </m:sSub>
                            <m:r>
                              <a:rPr lang="en-US" sz="1400" b="1" i="1">
                                <a:solidFill>
                                  <a:schemeClr val="accent1"/>
                                </a:solidFill>
                                <a:latin typeface="Cambria Math" panose="02040503050406030204" pitchFamily="18" charset="0"/>
                              </a:rPr>
                              <m:t>−</m:t>
                            </m:r>
                            <m:sSub>
                              <m:sSubPr>
                                <m:ctrlPr>
                                  <a:rPr lang="en-US" sz="1400" b="1" i="1">
                                    <a:solidFill>
                                      <a:schemeClr val="accent1"/>
                                    </a:solidFill>
                                    <a:latin typeface="Cambria Math" panose="02040503050406030204" pitchFamily="18" charset="0"/>
                                  </a:rPr>
                                </m:ctrlPr>
                              </m:sSubPr>
                              <m:e>
                                <m:r>
                                  <a:rPr lang="en-US" sz="1400" b="1" i="1">
                                    <a:solidFill>
                                      <a:schemeClr val="accent1"/>
                                    </a:solidFill>
                                    <a:latin typeface="Cambria Math" panose="02040503050406030204" pitchFamily="18" charset="0"/>
                                  </a:rPr>
                                  <m:t>𝑭</m:t>
                                </m:r>
                              </m:e>
                              <m:sub>
                                <m:r>
                                  <a:rPr lang="en-US" sz="1400" b="1" i="1">
                                    <a:solidFill>
                                      <a:schemeClr val="accent1"/>
                                    </a:solidFill>
                                    <a:latin typeface="Cambria Math" panose="02040503050406030204" pitchFamily="18" charset="0"/>
                                  </a:rPr>
                                  <m:t>𝒍𝒐𝒂𝒅</m:t>
                                </m:r>
                              </m:sub>
                            </m:sSub>
                          </m:num>
                          <m:den>
                            <m:sSubSup>
                              <m:sSubSupPr>
                                <m:ctrlPr>
                                  <a:rPr lang="en-US" sz="1400" b="1" i="1">
                                    <a:solidFill>
                                      <a:schemeClr val="accent1"/>
                                    </a:solidFill>
                                    <a:latin typeface="Cambria Math" panose="02040503050406030204" pitchFamily="18" charset="0"/>
                                  </a:rPr>
                                </m:ctrlPr>
                              </m:sSubSupPr>
                              <m:e>
                                <m:r>
                                  <a:rPr lang="en-US" sz="1400" b="1" i="1">
                                    <a:solidFill>
                                      <a:schemeClr val="accent1"/>
                                    </a:solidFill>
                                    <a:latin typeface="Cambria Math" panose="02040503050406030204" pitchFamily="18" charset="0"/>
                                  </a:rPr>
                                  <m:t>𝑨</m:t>
                                </m:r>
                              </m:e>
                              <m:sub>
                                <m:r>
                                  <a:rPr lang="en-US" sz="1400" b="1" i="1">
                                    <a:solidFill>
                                      <a:schemeClr val="accent1"/>
                                    </a:solidFill>
                                    <a:latin typeface="Cambria Math" panose="02040503050406030204" pitchFamily="18" charset="0"/>
                                  </a:rPr>
                                  <m:t>𝒑𝒆</m:t>
                                </m:r>
                              </m:sub>
                              <m:sup>
                                <m:r>
                                  <a:rPr lang="en-US" sz="1400" b="1" i="1">
                                    <a:solidFill>
                                      <a:schemeClr val="accent1"/>
                                    </a:solidFill>
                                    <a:latin typeface="Cambria Math" panose="02040503050406030204" pitchFamily="18" charset="0"/>
                                  </a:rPr>
                                  <m:t>𝟑</m:t>
                                </m:r>
                              </m:sup>
                            </m:sSubSup>
                            <m:d>
                              <m:dPr>
                                <m:ctrlPr>
                                  <a:rPr lang="en-US" sz="1400" b="1" i="1">
                                    <a:solidFill>
                                      <a:schemeClr val="accent1"/>
                                    </a:solidFill>
                                    <a:latin typeface="Cambria Math" panose="02040503050406030204" pitchFamily="18" charset="0"/>
                                  </a:rPr>
                                </m:ctrlPr>
                              </m:dPr>
                              <m:e>
                                <m:r>
                                  <a:rPr lang="en-US" sz="1400" b="1" i="1">
                                    <a:solidFill>
                                      <a:schemeClr val="accent1"/>
                                    </a:solidFill>
                                    <a:latin typeface="Cambria Math" panose="02040503050406030204" pitchFamily="18" charset="0"/>
                                  </a:rPr>
                                  <m:t>𝟏</m:t>
                                </m:r>
                                <m:r>
                                  <a:rPr lang="en-US" sz="1400" b="1" i="1">
                                    <a:solidFill>
                                      <a:schemeClr val="accent1"/>
                                    </a:solidFill>
                                    <a:latin typeface="Cambria Math" panose="02040503050406030204" pitchFamily="18" charset="0"/>
                                  </a:rPr>
                                  <m:t>+</m:t>
                                </m:r>
                                <m:f>
                                  <m:fPr>
                                    <m:ctrlPr>
                                      <a:rPr lang="el-GR" sz="1400" b="1" i="1">
                                        <a:solidFill>
                                          <a:schemeClr val="accent1"/>
                                        </a:solidFill>
                                        <a:latin typeface="Cambria Math" panose="02040503050406030204" pitchFamily="18" charset="0"/>
                                      </a:rPr>
                                    </m:ctrlPr>
                                  </m:fPr>
                                  <m:num>
                                    <m:sSubSup>
                                      <m:sSubSupPr>
                                        <m:ctrlPr>
                                          <a:rPr lang="el-GR" sz="1400" b="1" i="1">
                                            <a:solidFill>
                                              <a:schemeClr val="accent1"/>
                                            </a:solidFill>
                                            <a:latin typeface="Cambria Math" panose="02040503050406030204" pitchFamily="18" charset="0"/>
                                          </a:rPr>
                                        </m:ctrlPr>
                                      </m:sSubSupPr>
                                      <m:e>
                                        <m:r>
                                          <a:rPr lang="el-GR" sz="1400" b="1" i="1">
                                            <a:solidFill>
                                              <a:schemeClr val="accent1"/>
                                            </a:solidFill>
                                            <a:latin typeface="Cambria Math" panose="02040503050406030204" pitchFamily="18" charset="0"/>
                                          </a:rPr>
                                          <m:t>𝝆</m:t>
                                        </m:r>
                                      </m:e>
                                      <m:sub>
                                        <m:r>
                                          <a:rPr lang="en-US" sz="1400" b="1" i="1">
                                            <a:solidFill>
                                              <a:schemeClr val="accent1"/>
                                            </a:solidFill>
                                            <a:latin typeface="Cambria Math" panose="02040503050406030204" pitchFamily="18" charset="0"/>
                                          </a:rPr>
                                          <m:t>𝒗</m:t>
                                        </m:r>
                                      </m:sub>
                                      <m:sup>
                                        <m:r>
                                          <a:rPr lang="en-US" sz="1400" b="1" i="1">
                                            <a:solidFill>
                                              <a:schemeClr val="accent1"/>
                                            </a:solidFill>
                                            <a:latin typeface="Cambria Math" panose="02040503050406030204" pitchFamily="18" charset="0"/>
                                          </a:rPr>
                                          <m:t>𝟐</m:t>
                                        </m:r>
                                      </m:sup>
                                    </m:sSubSup>
                                  </m:num>
                                  <m:den>
                                    <m:sSubSup>
                                      <m:sSubSupPr>
                                        <m:ctrlPr>
                                          <a:rPr lang="el-GR" sz="1400" b="1" i="1">
                                            <a:solidFill>
                                              <a:schemeClr val="accent1"/>
                                            </a:solidFill>
                                            <a:latin typeface="Cambria Math" panose="02040503050406030204" pitchFamily="18" charset="0"/>
                                          </a:rPr>
                                        </m:ctrlPr>
                                      </m:sSubSupPr>
                                      <m:e>
                                        <m:r>
                                          <a:rPr lang="el-GR" sz="1400" b="1" i="1">
                                            <a:solidFill>
                                              <a:schemeClr val="accent1"/>
                                            </a:solidFill>
                                            <a:latin typeface="Cambria Math" panose="02040503050406030204" pitchFamily="18" charset="0"/>
                                          </a:rPr>
                                          <m:t>𝝆</m:t>
                                        </m:r>
                                      </m:e>
                                      <m:sub>
                                        <m:r>
                                          <a:rPr lang="en-US" sz="1400" b="1" i="1">
                                            <a:solidFill>
                                              <a:schemeClr val="accent1"/>
                                            </a:solidFill>
                                            <a:latin typeface="Cambria Math" panose="02040503050406030204" pitchFamily="18" charset="0"/>
                                          </a:rPr>
                                          <m:t>𝒄</m:t>
                                        </m:r>
                                      </m:sub>
                                      <m:sup>
                                        <m:r>
                                          <a:rPr lang="en-US" sz="1400" b="1" i="1">
                                            <a:solidFill>
                                              <a:schemeClr val="accent1"/>
                                            </a:solidFill>
                                            <a:latin typeface="Cambria Math" panose="02040503050406030204" pitchFamily="18" charset="0"/>
                                          </a:rPr>
                                          <m:t>𝟑</m:t>
                                        </m:r>
                                      </m:sup>
                                    </m:sSubSup>
                                  </m:den>
                                </m:f>
                              </m:e>
                            </m:d>
                          </m:den>
                        </m:f>
                      </m:e>
                    </m:rad>
                  </m:oMath>
                </m:oMathPara>
              </a14:m>
              <a:endParaRPr lang="en-US" sz="600" b="1" baseline="-25000">
                <a:solidFill>
                  <a:schemeClr val="accent1"/>
                </a:solidFill>
              </a:endParaRPr>
            </a:p>
          </xdr:txBody>
        </xdr:sp>
      </mc:Choice>
      <mc:Fallback xmlns="">
        <xdr:sp macro="" textlink="">
          <xdr:nvSpPr>
            <xdr:cNvPr id="2" name="TextBox 2">
              <a:extLst>
                <a:ext uri="{FF2B5EF4-FFF2-40B4-BE49-F238E27FC236}">
                  <a16:creationId xmlns:a16="http://schemas.microsoft.com/office/drawing/2014/main" id="{46C767D0-B7FC-CB44-CC10-C86ACED2C569}"/>
                </a:ext>
              </a:extLst>
            </xdr:cNvPr>
            <xdr:cNvSpPr txBox="1"/>
          </xdr:nvSpPr>
          <xdr:spPr>
            <a:xfrm>
              <a:off x="1666875" y="1743076"/>
              <a:ext cx="2438400" cy="1314450"/>
            </a:xfrm>
            <a:prstGeom prst="rect">
              <a:avLst/>
            </a:prstGeom>
            <a:solidFill>
              <a:sysClr val="window" lastClr="FFFFFF"/>
            </a:solidFill>
            <a:ln w="9525" cap="flat" cmpd="sng" algn="ctr">
              <a:solidFill>
                <a:schemeClr val="bg1">
                  <a:lumMod val="75000"/>
                </a:schemeClr>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txBody>
            <a:bodyPr wrap="square" rtlCol="0"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400" b="1" i="0">
                  <a:solidFill>
                    <a:schemeClr val="accent1"/>
                  </a:solidFill>
                  <a:latin typeface="Cambria Math" panose="02040503050406030204" pitchFamily="18" charset="0"/>
                </a:rPr>
                <a:t>𝑽_𝒔𝒔=𝑲_𝒗𝒑𝒍 √((𝑷_𝑺</a:t>
              </a:r>
              <a:r>
                <a:rPr lang="en-US" sz="1400" b="1" i="0">
                  <a:solidFill>
                    <a:schemeClr val="accent1"/>
                  </a:solidFill>
                  <a:latin typeface="Cambria Math" panose="02040503050406030204" pitchFamily="18" charset="0"/>
                  <a:ea typeface="Cambria Math" panose="02040503050406030204" pitchFamily="18" charset="0"/>
                </a:rPr>
                <a:t>∙</a:t>
              </a:r>
              <a:r>
                <a:rPr lang="en-US" sz="1400" b="1" i="0">
                  <a:solidFill>
                    <a:schemeClr val="accent1"/>
                  </a:solidFill>
                  <a:latin typeface="Cambria Math" panose="02040503050406030204" pitchFamily="18" charset="0"/>
                </a:rPr>
                <a:t>𝑨_𝒑𝒆−𝑭_𝒍𝒐𝒂𝒅)/(𝑨_𝒑𝒆^𝟑 (𝟏+</a:t>
              </a:r>
              <a:r>
                <a:rPr lang="el-GR" sz="1400" b="1" i="0">
                  <a:solidFill>
                    <a:schemeClr val="accent1"/>
                  </a:solidFill>
                  <a:latin typeface="Cambria Math" panose="02040503050406030204" pitchFamily="18" charset="0"/>
                </a:rPr>
                <a:t>(𝝆_</a:t>
              </a:r>
              <a:r>
                <a:rPr lang="en-US" sz="1400" b="1" i="0">
                  <a:solidFill>
                    <a:schemeClr val="accent1"/>
                  </a:solidFill>
                  <a:latin typeface="Cambria Math" panose="02040503050406030204" pitchFamily="18" charset="0"/>
                </a:rPr>
                <a:t>𝒗^𝟐</a:t>
              </a:r>
              <a:r>
                <a:rPr lang="el-GR" sz="1400" b="1" i="0">
                  <a:solidFill>
                    <a:schemeClr val="accent1"/>
                  </a:solidFill>
                  <a:latin typeface="Cambria Math" panose="02040503050406030204" pitchFamily="18" charset="0"/>
                </a:rPr>
                <a:t>)/(𝝆_</a:t>
              </a:r>
              <a:r>
                <a:rPr lang="en-US" sz="1400" b="1" i="0">
                  <a:solidFill>
                    <a:schemeClr val="accent1"/>
                  </a:solidFill>
                  <a:latin typeface="Cambria Math" panose="02040503050406030204" pitchFamily="18" charset="0"/>
                </a:rPr>
                <a:t>𝒄^𝟑 </a:t>
              </a:r>
              <a:r>
                <a:rPr lang="el-GR" sz="1400" b="1" i="0">
                  <a:solidFill>
                    <a:schemeClr val="accent1"/>
                  </a:solidFill>
                  <a:latin typeface="Cambria Math" panose="02040503050406030204" pitchFamily="18" charset="0"/>
                </a:rPr>
                <a:t>)</a:t>
              </a:r>
              <a:r>
                <a:rPr lang="en-US" sz="1400" b="1" i="0">
                  <a:solidFill>
                    <a:schemeClr val="accent1"/>
                  </a:solidFill>
                  <a:latin typeface="Cambria Math" panose="02040503050406030204" pitchFamily="18" charset="0"/>
                </a:rPr>
                <a:t>) ))</a:t>
              </a:r>
              <a:endParaRPr lang="en-US" sz="600" b="1" baseline="-25000">
                <a:solidFill>
                  <a:schemeClr val="accent1"/>
                </a:solidFill>
              </a:endParaRPr>
            </a:p>
          </xdr:txBody>
        </xdr:sp>
      </mc:Fallback>
    </mc:AlternateContent>
    <xdr:clientData/>
  </xdr:twoCellAnchor>
  <xdr:twoCellAnchor>
    <xdr:from>
      <xdr:col>2</xdr:col>
      <xdr:colOff>971550</xdr:colOff>
      <xdr:row>8</xdr:row>
      <xdr:rowOff>57150</xdr:rowOff>
    </xdr:from>
    <xdr:to>
      <xdr:col>5</xdr:col>
      <xdr:colOff>1447801</xdr:colOff>
      <xdr:row>15</xdr:row>
      <xdr:rowOff>57150</xdr:rowOff>
    </xdr:to>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F1BEA327-EA7C-66FB-459B-99973229E28C}"/>
                </a:ext>
              </a:extLst>
            </xdr:cNvPr>
            <xdr:cNvSpPr txBox="1"/>
          </xdr:nvSpPr>
          <xdr:spPr>
            <a:xfrm>
              <a:off x="4171950" y="1743075"/>
              <a:ext cx="5076826"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eaLnBrk="1" latinLnBrk="0" hangingPunct="1"/>
              <a14:m>
                <m:oMathPara xmlns:m="http://schemas.openxmlformats.org/officeDocument/2006/math">
                  <m:oMathParaPr>
                    <m:jc m:val="left"/>
                  </m:oMathParaPr>
                  <m:oMath>
                    <m:sSub>
                      <m:sSubPr>
                        <m:ctrlPr>
                          <a:rPr lang="en-US" sz="1100" b="1" i="1">
                            <a:solidFill>
                              <a:schemeClr val="accent1"/>
                            </a:solidFill>
                            <a:effectLst/>
                            <a:latin typeface="Cambria Math" panose="02040503050406030204" pitchFamily="18" charset="0"/>
                            <a:ea typeface="+mn-ea"/>
                            <a:cs typeface="+mn-cs"/>
                          </a:rPr>
                        </m:ctrlPr>
                      </m:sSubPr>
                      <m:e>
                        <m:r>
                          <a:rPr lang="en-US" sz="1100" b="1" i="1">
                            <a:solidFill>
                              <a:schemeClr val="accent1"/>
                            </a:solidFill>
                            <a:effectLst/>
                            <a:latin typeface="Cambria Math" panose="02040503050406030204" pitchFamily="18" charset="0"/>
                            <a:ea typeface="+mn-ea"/>
                            <a:cs typeface="+mn-cs"/>
                          </a:rPr>
                          <m:t>𝑽</m:t>
                        </m:r>
                      </m:e>
                      <m:sub>
                        <m:r>
                          <a:rPr lang="en-US" sz="1100" b="1" i="1">
                            <a:solidFill>
                              <a:schemeClr val="accent1"/>
                            </a:solidFill>
                            <a:effectLst/>
                            <a:latin typeface="Cambria Math" panose="02040503050406030204" pitchFamily="18" charset="0"/>
                            <a:ea typeface="+mn-ea"/>
                            <a:cs typeface="+mn-cs"/>
                          </a:rPr>
                          <m:t>𝒔𝒔</m:t>
                        </m:r>
                      </m:sub>
                    </m:sSub>
                    <m:r>
                      <a:rPr lang="en-US" sz="1100" b="1" i="1">
                        <a:solidFill>
                          <a:schemeClr val="accent1"/>
                        </a:solidFill>
                        <a:effectLst/>
                        <a:latin typeface="Cambria Math" panose="02040503050406030204" pitchFamily="18" charset="0"/>
                        <a:ea typeface="+mn-ea"/>
                        <a:cs typeface="+mn-cs"/>
                      </a:rPr>
                      <m:t>=</m:t>
                    </m:r>
                    <m:r>
                      <a:rPr lang="en-US" sz="1100" i="1">
                        <a:solidFill>
                          <a:schemeClr val="accent1"/>
                        </a:solidFill>
                        <a:effectLst/>
                        <a:latin typeface="Cambria Math" panose="02040503050406030204" pitchFamily="18" charset="0"/>
                        <a:ea typeface="+mn-ea"/>
                        <a:cs typeface="+mn-cs"/>
                      </a:rPr>
                      <m:t>𝑆𝑡𝑒𝑎𝑑𝑦</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𝑠𝑡𝑎𝑡𝑒</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𝑣𝑒𝑙𝑜𝑐𝑖𝑡𝑦</m:t>
                    </m:r>
                  </m:oMath>
                </m:oMathPara>
              </a14:m>
              <a:endParaRPr lang="en-US">
                <a:solidFill>
                  <a:schemeClr val="accent1"/>
                </a:solidFill>
                <a:effectLst/>
              </a:endParaRPr>
            </a:p>
            <a:p>
              <a:pPr algn="l" rtl="0" eaLnBrk="1" latinLnBrk="0" hangingPunct="1"/>
              <a14:m>
                <m:oMath xmlns:m="http://schemas.openxmlformats.org/officeDocument/2006/math">
                  <m:sSub>
                    <m:sSubPr>
                      <m:ctrlPr>
                        <a:rPr lang="en-US" sz="1100" b="1" i="1">
                          <a:solidFill>
                            <a:schemeClr val="accent1"/>
                          </a:solidFill>
                          <a:effectLst/>
                          <a:latin typeface="Cambria Math" panose="02040503050406030204" pitchFamily="18" charset="0"/>
                          <a:ea typeface="+mn-ea"/>
                          <a:cs typeface="+mn-cs"/>
                        </a:rPr>
                      </m:ctrlPr>
                    </m:sSubPr>
                    <m:e>
                      <m:r>
                        <a:rPr lang="en-US" sz="1100" b="1" i="1">
                          <a:solidFill>
                            <a:schemeClr val="accent1"/>
                          </a:solidFill>
                          <a:effectLst/>
                          <a:latin typeface="Cambria Math" panose="02040503050406030204" pitchFamily="18" charset="0"/>
                          <a:ea typeface="+mn-ea"/>
                          <a:cs typeface="+mn-cs"/>
                        </a:rPr>
                        <m:t>𝑲</m:t>
                      </m:r>
                    </m:e>
                    <m:sub>
                      <m:r>
                        <a:rPr lang="en-US" sz="1100" b="1" i="1">
                          <a:solidFill>
                            <a:schemeClr val="accent1"/>
                          </a:solidFill>
                          <a:effectLst/>
                          <a:latin typeface="Cambria Math" panose="02040503050406030204" pitchFamily="18" charset="0"/>
                          <a:ea typeface="+mn-ea"/>
                          <a:cs typeface="+mn-cs"/>
                        </a:rPr>
                        <m:t>𝒗𝒑𝒍</m:t>
                      </m:r>
                    </m:sub>
                  </m:sSub>
                  <m:r>
                    <a:rPr lang="en-US" sz="1100" b="1" i="1">
                      <a:solidFill>
                        <a:schemeClr val="accent1"/>
                      </a:solidFill>
                      <a:effectLst/>
                      <a:latin typeface="Cambria Math" panose="02040503050406030204" pitchFamily="18" charset="0"/>
                      <a:ea typeface="+mn-ea"/>
                      <a:cs typeface="+mn-cs"/>
                    </a:rPr>
                    <m:t>=</m:t>
                  </m:r>
                  <m:r>
                    <a:rPr lang="en-US" sz="1100" i="1">
                      <a:solidFill>
                        <a:schemeClr val="accent1"/>
                      </a:solidFill>
                      <a:effectLst/>
                      <a:latin typeface="Cambria Math" panose="02040503050406030204" pitchFamily="18" charset="0"/>
                      <a:ea typeface="+mn-ea"/>
                      <a:cs typeface="+mn-cs"/>
                    </a:rPr>
                    <m:t>𝑉𝑎𝑙𝑣𝑒</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𝑐𝑜𝑛𝑠𝑡𝑎𝑛𝑡</m:t>
                  </m:r>
                </m:oMath>
              </a14:m>
              <a:r>
                <a:rPr lang="en-US" sz="1100" i="1">
                  <a:solidFill>
                    <a:schemeClr val="accent1"/>
                  </a:solidFill>
                  <a:effectLst/>
                  <a:latin typeface="+mn-lt"/>
                  <a:ea typeface="+mn-ea"/>
                  <a:cs typeface="+mn-cs"/>
                </a:rPr>
                <a:t> of the powered land</a:t>
              </a:r>
              <a:endParaRPr lang="en-US">
                <a:solidFill>
                  <a:schemeClr val="accent1"/>
                </a:solidFill>
                <a:effectLst/>
              </a:endParaRPr>
            </a:p>
            <a:p>
              <a:pPr algn="l" rtl="0" eaLnBrk="1" latinLnBrk="0" hangingPunct="1"/>
              <a14:m>
                <m:oMathPara xmlns:m="http://schemas.openxmlformats.org/officeDocument/2006/math">
                  <m:oMathParaPr>
                    <m:jc m:val="left"/>
                  </m:oMathParaPr>
                  <m:oMath>
                    <m:sSub>
                      <m:sSubPr>
                        <m:ctrlPr>
                          <a:rPr lang="en-US" sz="1100" b="1" i="1">
                            <a:solidFill>
                              <a:schemeClr val="accent1"/>
                            </a:solidFill>
                            <a:effectLst/>
                            <a:latin typeface="Cambria Math" panose="02040503050406030204" pitchFamily="18" charset="0"/>
                            <a:ea typeface="+mn-ea"/>
                            <a:cs typeface="+mn-cs"/>
                          </a:rPr>
                        </m:ctrlPr>
                      </m:sSubPr>
                      <m:e>
                        <m:r>
                          <a:rPr lang="en-US" sz="1100" b="1" i="1">
                            <a:solidFill>
                              <a:schemeClr val="accent1"/>
                            </a:solidFill>
                            <a:effectLst/>
                            <a:latin typeface="Cambria Math" panose="02040503050406030204" pitchFamily="18" charset="0"/>
                            <a:ea typeface="+mn-ea"/>
                            <a:cs typeface="+mn-cs"/>
                          </a:rPr>
                          <m:t>𝑨</m:t>
                        </m:r>
                      </m:e>
                      <m:sub>
                        <m:r>
                          <a:rPr lang="en-US" sz="1100" b="1" i="1">
                            <a:solidFill>
                              <a:schemeClr val="accent1"/>
                            </a:solidFill>
                            <a:effectLst/>
                            <a:latin typeface="Cambria Math" panose="02040503050406030204" pitchFamily="18" charset="0"/>
                            <a:ea typeface="+mn-ea"/>
                            <a:cs typeface="+mn-cs"/>
                          </a:rPr>
                          <m:t>𝒑𝒆</m:t>
                        </m:r>
                      </m:sub>
                    </m:sSub>
                    <m:r>
                      <a:rPr lang="en-US" sz="1100" b="1" i="1">
                        <a:solidFill>
                          <a:schemeClr val="accent1"/>
                        </a:solidFill>
                        <a:effectLst/>
                        <a:latin typeface="Cambria Math" panose="02040503050406030204" pitchFamily="18" charset="0"/>
                        <a:ea typeface="+mn-ea"/>
                        <a:cs typeface="+mn-cs"/>
                      </a:rPr>
                      <m:t>=</m:t>
                    </m:r>
                    <m:r>
                      <m:rPr>
                        <m:nor/>
                      </m:rPr>
                      <a:rPr lang="en-US" sz="1100" i="1">
                        <a:solidFill>
                          <a:schemeClr val="accent1"/>
                        </a:solidFill>
                        <a:effectLst/>
                        <a:latin typeface="+mn-lt"/>
                        <a:ea typeface="+mn-ea"/>
                        <a:cs typeface="+mn-cs"/>
                      </a:rPr>
                      <m:t>Area of the powered end</m:t>
                    </m:r>
                  </m:oMath>
                </m:oMathPara>
              </a14:m>
              <a:endParaRPr lang="en-US">
                <a:solidFill>
                  <a:schemeClr val="accent1"/>
                </a:solidFill>
                <a:effectLst/>
              </a:endParaRPr>
            </a:p>
            <a:p>
              <a:pPr algn="l" rtl="0" eaLnBrk="1" latinLnBrk="0" hangingPunct="1"/>
              <a14:m>
                <m:oMathPara xmlns:m="http://schemas.openxmlformats.org/officeDocument/2006/math">
                  <m:oMathParaPr>
                    <m:jc m:val="left"/>
                  </m:oMathParaPr>
                  <m:oMath>
                    <m:sSub>
                      <m:sSubPr>
                        <m:ctrlPr>
                          <a:rPr lang="en-US" sz="1100" b="1" i="1">
                            <a:solidFill>
                              <a:schemeClr val="accent1"/>
                            </a:solidFill>
                            <a:effectLst/>
                            <a:latin typeface="Cambria Math" panose="02040503050406030204" pitchFamily="18" charset="0"/>
                            <a:ea typeface="+mn-ea"/>
                            <a:cs typeface="+mn-cs"/>
                          </a:rPr>
                        </m:ctrlPr>
                      </m:sSubPr>
                      <m:e>
                        <m:r>
                          <a:rPr lang="en-US" sz="1100" b="1" i="1">
                            <a:solidFill>
                              <a:schemeClr val="accent1"/>
                            </a:solidFill>
                            <a:effectLst/>
                            <a:latin typeface="Cambria Math" panose="02040503050406030204" pitchFamily="18" charset="0"/>
                            <a:ea typeface="+mn-ea"/>
                            <a:cs typeface="+mn-cs"/>
                          </a:rPr>
                          <m:t>𝑷</m:t>
                        </m:r>
                      </m:e>
                      <m:sub>
                        <m:r>
                          <a:rPr lang="en-US" sz="1100" b="1" i="1">
                            <a:solidFill>
                              <a:schemeClr val="accent1"/>
                            </a:solidFill>
                            <a:effectLst/>
                            <a:latin typeface="Cambria Math" panose="02040503050406030204" pitchFamily="18" charset="0"/>
                            <a:ea typeface="+mn-ea"/>
                            <a:cs typeface="+mn-cs"/>
                          </a:rPr>
                          <m:t>𝑺</m:t>
                        </m:r>
                      </m:sub>
                    </m:sSub>
                    <m:r>
                      <a:rPr lang="en-US" sz="1100" b="1" i="1">
                        <a:solidFill>
                          <a:schemeClr val="accent1"/>
                        </a:solidFill>
                        <a:effectLst/>
                        <a:latin typeface="Cambria Math" panose="02040503050406030204" pitchFamily="18" charset="0"/>
                        <a:ea typeface="+mn-ea"/>
                        <a:cs typeface="+mn-cs"/>
                      </a:rPr>
                      <m:t>=</m:t>
                    </m:r>
                    <m:r>
                      <a:rPr lang="en-US" sz="1100" i="1">
                        <a:solidFill>
                          <a:schemeClr val="accent1"/>
                        </a:solidFill>
                        <a:effectLst/>
                        <a:latin typeface="Cambria Math" panose="02040503050406030204" pitchFamily="18" charset="0"/>
                        <a:ea typeface="+mn-ea"/>
                        <a:cs typeface="+mn-cs"/>
                      </a:rPr>
                      <m:t>𝑆𝑢𝑝𝑝𝑙𝑦</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𝑝𝑟𝑒𝑠𝑠𝑢𝑟𝑒</m:t>
                    </m:r>
                  </m:oMath>
                </m:oMathPara>
              </a14:m>
              <a:endParaRPr lang="en-US">
                <a:solidFill>
                  <a:schemeClr val="accent1"/>
                </a:solidFill>
                <a:effectLst/>
              </a:endParaRPr>
            </a:p>
            <a:p>
              <a:pPr algn="l" rtl="0" eaLnBrk="1" latinLnBrk="0" hangingPunct="1"/>
              <a14:m>
                <m:oMathPara xmlns:m="http://schemas.openxmlformats.org/officeDocument/2006/math">
                  <m:oMathParaPr>
                    <m:jc m:val="left"/>
                  </m:oMathParaPr>
                  <m:oMath>
                    <m:sSub>
                      <m:sSubPr>
                        <m:ctrlPr>
                          <a:rPr lang="en-US" sz="1100" b="1" i="1">
                            <a:solidFill>
                              <a:schemeClr val="accent1"/>
                            </a:solidFill>
                            <a:effectLst/>
                            <a:latin typeface="Cambria Math" panose="02040503050406030204" pitchFamily="18" charset="0"/>
                            <a:ea typeface="+mn-ea"/>
                            <a:cs typeface="+mn-cs"/>
                          </a:rPr>
                        </m:ctrlPr>
                      </m:sSubPr>
                      <m:e>
                        <m:r>
                          <a:rPr lang="en-US" sz="1100" b="1" i="1">
                            <a:solidFill>
                              <a:schemeClr val="accent1"/>
                            </a:solidFill>
                            <a:effectLst/>
                            <a:latin typeface="Cambria Math" panose="02040503050406030204" pitchFamily="18" charset="0"/>
                            <a:ea typeface="+mn-ea"/>
                            <a:cs typeface="+mn-cs"/>
                          </a:rPr>
                          <m:t>𝑭</m:t>
                        </m:r>
                      </m:e>
                      <m:sub>
                        <m:r>
                          <a:rPr lang="en-US" sz="1100" b="1" i="1">
                            <a:solidFill>
                              <a:schemeClr val="accent1"/>
                            </a:solidFill>
                            <a:effectLst/>
                            <a:latin typeface="Cambria Math" panose="02040503050406030204" pitchFamily="18" charset="0"/>
                            <a:ea typeface="+mn-ea"/>
                            <a:cs typeface="+mn-cs"/>
                          </a:rPr>
                          <m:t>𝒍𝒐𝒂𝒅</m:t>
                        </m:r>
                      </m:sub>
                    </m:sSub>
                    <m:r>
                      <a:rPr lang="en-US" sz="1100" b="1" i="1">
                        <a:solidFill>
                          <a:schemeClr val="accent1"/>
                        </a:solidFill>
                        <a:effectLst/>
                        <a:latin typeface="Cambria Math" panose="02040503050406030204" pitchFamily="18" charset="0"/>
                        <a:ea typeface="+mn-ea"/>
                        <a:cs typeface="+mn-cs"/>
                      </a:rPr>
                      <m:t>=</m:t>
                    </m:r>
                    <m:r>
                      <a:rPr lang="en-US" sz="1100" i="1">
                        <a:solidFill>
                          <a:schemeClr val="accent1"/>
                        </a:solidFill>
                        <a:effectLst/>
                        <a:latin typeface="Cambria Math" panose="02040503050406030204" pitchFamily="18" charset="0"/>
                        <a:ea typeface="+mn-ea"/>
                        <a:cs typeface="+mn-cs"/>
                      </a:rPr>
                      <m:t>𝑙𝑜𝑎𝑑</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𝑓𝑜𝑟𝑐𝑒</m:t>
                    </m:r>
                  </m:oMath>
                </m:oMathPara>
              </a14:m>
              <a:endParaRPr lang="en-US">
                <a:solidFill>
                  <a:schemeClr val="accent1"/>
                </a:solidFill>
                <a:effectLst/>
              </a:endParaRPr>
            </a:p>
            <a:p>
              <a:pPr algn="l" rtl="0" eaLnBrk="1" latinLnBrk="0" hangingPunct="1"/>
              <a14:m>
                <m:oMathPara xmlns:m="http://schemas.openxmlformats.org/officeDocument/2006/math">
                  <m:oMathParaPr>
                    <m:jc m:val="left"/>
                  </m:oMathParaPr>
                  <m:oMath>
                    <m:sSub>
                      <m:sSubPr>
                        <m:ctrlPr>
                          <a:rPr lang="en-US" sz="1100" b="1" i="1">
                            <a:solidFill>
                              <a:schemeClr val="accent1"/>
                            </a:solidFill>
                            <a:effectLst/>
                            <a:latin typeface="Cambria Math" panose="02040503050406030204" pitchFamily="18" charset="0"/>
                            <a:ea typeface="+mn-ea"/>
                            <a:cs typeface="+mn-cs"/>
                          </a:rPr>
                        </m:ctrlPr>
                      </m:sSubPr>
                      <m:e>
                        <m:r>
                          <a:rPr lang="en-US" sz="1100" b="1" i="1">
                            <a:solidFill>
                              <a:schemeClr val="accent1"/>
                            </a:solidFill>
                            <a:effectLst/>
                            <a:latin typeface="Cambria Math" panose="02040503050406030204" pitchFamily="18" charset="0"/>
                            <a:ea typeface="+mn-ea"/>
                            <a:cs typeface="+mn-cs"/>
                          </a:rPr>
                          <m:t>𝝆</m:t>
                        </m:r>
                      </m:e>
                      <m:sub>
                        <m:r>
                          <a:rPr lang="en-US" sz="1100" b="1" i="1">
                            <a:solidFill>
                              <a:schemeClr val="accent1"/>
                            </a:solidFill>
                            <a:effectLst/>
                            <a:latin typeface="Cambria Math" panose="02040503050406030204" pitchFamily="18" charset="0"/>
                            <a:ea typeface="+mn-ea"/>
                            <a:cs typeface="+mn-cs"/>
                          </a:rPr>
                          <m:t>𝒗</m:t>
                        </m:r>
                      </m:sub>
                    </m:sSub>
                    <m:r>
                      <a:rPr lang="en-US" sz="1100" b="0" i="1">
                        <a:solidFill>
                          <a:schemeClr val="accent1"/>
                        </a:solidFill>
                        <a:effectLst/>
                        <a:latin typeface="Cambria Math" panose="02040503050406030204" pitchFamily="18" charset="0"/>
                        <a:ea typeface="+mn-ea"/>
                        <a:cs typeface="+mn-cs"/>
                      </a:rPr>
                      <m:t>=</m:t>
                    </m:r>
                    <m:r>
                      <a:rPr lang="en-US" sz="1100" i="1">
                        <a:solidFill>
                          <a:schemeClr val="accent1"/>
                        </a:solidFill>
                        <a:effectLst/>
                        <a:latin typeface="Cambria Math" panose="02040503050406030204" pitchFamily="18" charset="0"/>
                        <a:ea typeface="+mn-ea"/>
                        <a:cs typeface="+mn-cs"/>
                      </a:rPr>
                      <m:t>𝑣𝑎𝑙𝑣𝑒</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𝑟𝑎𝑡𝑖𝑜</m:t>
                    </m:r>
                    <m:r>
                      <a:rPr lang="en-US" sz="1100" b="0" i="1">
                        <a:solidFill>
                          <a:schemeClr val="accent1"/>
                        </a:solidFill>
                        <a:effectLst/>
                        <a:latin typeface="Cambria Math" panose="02040503050406030204" pitchFamily="18" charset="0"/>
                        <a:ea typeface="+mn-ea"/>
                        <a:cs typeface="+mn-cs"/>
                      </a:rPr>
                      <m:t>:</m:t>
                    </m:r>
                    <m:r>
                      <a:rPr lang="en-US" sz="1100" i="1">
                        <a:solidFill>
                          <a:schemeClr val="accent1"/>
                        </a:solidFill>
                        <a:effectLst/>
                        <a:latin typeface="Cambria Math" panose="02040503050406030204" pitchFamily="18" charset="0"/>
                        <a:ea typeface="+mn-ea"/>
                        <a:cs typeface="+mn-cs"/>
                      </a:rPr>
                      <m:t>𝑓𝑙𝑜𝑤</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𝑐𝑜𝑛𝑠𝑡𝑎𝑛𝑡</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𝑜𝑓</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𝑝𝑜𝑤𝑒𝑟𝑒𝑑</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𝑙𝑎𝑛𝑑</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𝑡𝑜</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𝑡ℎ𝑎𝑡</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𝑜𝑓</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𝑒𝑥ℎ𝑎𝑢𝑠𝑡𝑖𝑛𝑔</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𝑙𝑎𝑛𝑑</m:t>
                    </m:r>
                  </m:oMath>
                </m:oMathPara>
              </a14:m>
              <a:endParaRPr lang="en-US">
                <a:solidFill>
                  <a:schemeClr val="accent1"/>
                </a:solidFill>
                <a:effectLst/>
              </a:endParaRPr>
            </a:p>
            <a:p>
              <a:pPr algn="l" rtl="0" eaLnBrk="1" latinLnBrk="0" hangingPunct="1"/>
              <a14:m>
                <m:oMathPara xmlns:m="http://schemas.openxmlformats.org/officeDocument/2006/math">
                  <m:oMathParaPr>
                    <m:jc m:val="left"/>
                  </m:oMathParaPr>
                  <m:oMath>
                    <m:sSub>
                      <m:sSubPr>
                        <m:ctrlPr>
                          <a:rPr lang="en-US" sz="1100" b="1" i="1">
                            <a:solidFill>
                              <a:schemeClr val="accent1"/>
                            </a:solidFill>
                            <a:effectLst/>
                            <a:latin typeface="Cambria Math" panose="02040503050406030204" pitchFamily="18" charset="0"/>
                            <a:ea typeface="+mn-ea"/>
                            <a:cs typeface="+mn-cs"/>
                          </a:rPr>
                        </m:ctrlPr>
                      </m:sSubPr>
                      <m:e>
                        <m:r>
                          <a:rPr lang="en-US" sz="1100" b="1" i="1">
                            <a:solidFill>
                              <a:schemeClr val="accent1"/>
                            </a:solidFill>
                            <a:effectLst/>
                            <a:latin typeface="Cambria Math" panose="02040503050406030204" pitchFamily="18" charset="0"/>
                            <a:ea typeface="+mn-ea"/>
                            <a:cs typeface="+mn-cs"/>
                          </a:rPr>
                          <m:t>𝝆</m:t>
                        </m:r>
                      </m:e>
                      <m:sub>
                        <m:r>
                          <a:rPr lang="en-US" sz="1100" b="1" i="1">
                            <a:solidFill>
                              <a:schemeClr val="accent1"/>
                            </a:solidFill>
                            <a:effectLst/>
                            <a:latin typeface="Cambria Math" panose="02040503050406030204" pitchFamily="18" charset="0"/>
                            <a:ea typeface="+mn-ea"/>
                            <a:cs typeface="+mn-cs"/>
                          </a:rPr>
                          <m:t>𝒄</m:t>
                        </m:r>
                      </m:sub>
                    </m:sSub>
                    <m:r>
                      <a:rPr lang="en-US" sz="1100" i="1">
                        <a:solidFill>
                          <a:schemeClr val="accent1"/>
                        </a:solidFill>
                        <a:effectLst/>
                        <a:latin typeface="Cambria Math" panose="02040503050406030204" pitchFamily="18" charset="0"/>
                        <a:ea typeface="+mn-ea"/>
                        <a:cs typeface="+mn-cs"/>
                      </a:rPr>
                      <m:t>=</m:t>
                    </m:r>
                    <m:r>
                      <a:rPr lang="en-US" sz="1100" i="1">
                        <a:solidFill>
                          <a:schemeClr val="accent1"/>
                        </a:solidFill>
                        <a:effectLst/>
                        <a:latin typeface="Cambria Math" panose="02040503050406030204" pitchFamily="18" charset="0"/>
                        <a:ea typeface="+mn-ea"/>
                        <a:cs typeface="+mn-cs"/>
                      </a:rPr>
                      <m:t>𝑐𝑦𝑙𝑖𝑛𝑑𝑒𝑟</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𝑎𝑟𝑒𝑎</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𝑟𝑎𝑡𝑖𝑜</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𝑝𝑜𝑤𝑒𝑟</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𝑠𝑖𝑑𝑒</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𝑡𝑜</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𝑒𝑥ℎ𝑎𝑢𝑠𝑡𝑖𝑛𝑔</m:t>
                    </m:r>
                    <m:r>
                      <a:rPr lang="en-US" sz="1100" i="1">
                        <a:solidFill>
                          <a:schemeClr val="accent1"/>
                        </a:solidFill>
                        <a:effectLst/>
                        <a:latin typeface="Cambria Math" panose="02040503050406030204" pitchFamily="18" charset="0"/>
                        <a:ea typeface="+mn-ea"/>
                        <a:cs typeface="+mn-cs"/>
                      </a:rPr>
                      <m:t> </m:t>
                    </m:r>
                    <m:r>
                      <a:rPr lang="en-US" sz="1100" i="1">
                        <a:solidFill>
                          <a:schemeClr val="accent1"/>
                        </a:solidFill>
                        <a:effectLst/>
                        <a:latin typeface="Cambria Math" panose="02040503050406030204" pitchFamily="18" charset="0"/>
                        <a:ea typeface="+mn-ea"/>
                        <a:cs typeface="+mn-cs"/>
                      </a:rPr>
                      <m:t>𝑠𝑖𝑑𝑒</m:t>
                    </m:r>
                  </m:oMath>
                </m:oMathPara>
              </a14:m>
              <a:endParaRPr lang="en-US">
                <a:solidFill>
                  <a:schemeClr val="accent1"/>
                </a:solidFill>
                <a:effectLst/>
              </a:endParaRPr>
            </a:p>
            <a:p>
              <a:pPr algn="l"/>
              <a:endParaRPr lang="en-US" sz="1100"/>
            </a:p>
          </xdr:txBody>
        </xdr:sp>
      </mc:Choice>
      <mc:Fallback xmlns="">
        <xdr:sp macro="" textlink="">
          <xdr:nvSpPr>
            <xdr:cNvPr id="3" name="TextBox 2">
              <a:extLst>
                <a:ext uri="{FF2B5EF4-FFF2-40B4-BE49-F238E27FC236}">
                  <a16:creationId xmlns:a16="http://schemas.microsoft.com/office/drawing/2014/main" id="{F1BEA327-EA7C-66FB-459B-99973229E28C}"/>
                </a:ext>
              </a:extLst>
            </xdr:cNvPr>
            <xdr:cNvSpPr txBox="1"/>
          </xdr:nvSpPr>
          <xdr:spPr>
            <a:xfrm>
              <a:off x="4171950" y="1743075"/>
              <a:ext cx="5076826"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eaLnBrk="1" latinLnBrk="0" hangingPunct="1"/>
              <a:r>
                <a:rPr lang="en-US" sz="1100" b="1" i="0">
                  <a:solidFill>
                    <a:schemeClr val="accent1"/>
                  </a:solidFill>
                  <a:effectLst/>
                  <a:latin typeface="+mn-lt"/>
                  <a:ea typeface="+mn-ea"/>
                  <a:cs typeface="+mn-cs"/>
                </a:rPr>
                <a:t>𝑽_𝒔𝒔=</a:t>
              </a:r>
              <a:r>
                <a:rPr lang="en-US" sz="1100" i="0">
                  <a:solidFill>
                    <a:schemeClr val="accent1"/>
                  </a:solidFill>
                  <a:effectLst/>
                  <a:latin typeface="+mn-lt"/>
                  <a:ea typeface="+mn-ea"/>
                  <a:cs typeface="+mn-cs"/>
                </a:rPr>
                <a:t>𝑆𝑡𝑒𝑎𝑑𝑦 𝑠𝑡𝑎𝑡𝑒 𝑣𝑒𝑙𝑜𝑐𝑖𝑡𝑦</a:t>
              </a:r>
              <a:endParaRPr lang="en-US">
                <a:solidFill>
                  <a:schemeClr val="accent1"/>
                </a:solidFill>
                <a:effectLst/>
              </a:endParaRPr>
            </a:p>
            <a:p>
              <a:pPr algn="l" rtl="0" eaLnBrk="1" latinLnBrk="0" hangingPunct="1"/>
              <a:r>
                <a:rPr lang="en-US" sz="1100" b="1" i="0">
                  <a:solidFill>
                    <a:schemeClr val="accent1"/>
                  </a:solidFill>
                  <a:effectLst/>
                  <a:latin typeface="+mn-lt"/>
                  <a:ea typeface="+mn-ea"/>
                  <a:cs typeface="+mn-cs"/>
                </a:rPr>
                <a:t>𝑲_𝒗𝒑𝒍=</a:t>
              </a:r>
              <a:r>
                <a:rPr lang="en-US" sz="1100" i="0">
                  <a:solidFill>
                    <a:schemeClr val="accent1"/>
                  </a:solidFill>
                  <a:effectLst/>
                  <a:latin typeface="+mn-lt"/>
                  <a:ea typeface="+mn-ea"/>
                  <a:cs typeface="+mn-cs"/>
                </a:rPr>
                <a:t>𝑉𝑎𝑙𝑣𝑒 𝑐𝑜𝑛𝑠𝑡𝑎𝑛𝑡</a:t>
              </a:r>
              <a:r>
                <a:rPr lang="en-US" sz="1100" i="1">
                  <a:solidFill>
                    <a:schemeClr val="accent1"/>
                  </a:solidFill>
                  <a:effectLst/>
                  <a:latin typeface="+mn-lt"/>
                  <a:ea typeface="+mn-ea"/>
                  <a:cs typeface="+mn-cs"/>
                </a:rPr>
                <a:t> of the powered land</a:t>
              </a:r>
              <a:endParaRPr lang="en-US">
                <a:solidFill>
                  <a:schemeClr val="accent1"/>
                </a:solidFill>
                <a:effectLst/>
              </a:endParaRPr>
            </a:p>
            <a:p>
              <a:pPr algn="l" rtl="0" eaLnBrk="1" latinLnBrk="0" hangingPunct="1"/>
              <a:r>
                <a:rPr lang="en-US" sz="1100" b="1" i="0">
                  <a:solidFill>
                    <a:schemeClr val="accent1"/>
                  </a:solidFill>
                  <a:effectLst/>
                  <a:latin typeface="+mn-lt"/>
                  <a:ea typeface="+mn-ea"/>
                  <a:cs typeface="+mn-cs"/>
                </a:rPr>
                <a:t>𝑨_𝒑𝒆=</a:t>
              </a:r>
              <a:r>
                <a:rPr lang="en-US" sz="1100" b="1" i="0">
                  <a:solidFill>
                    <a:schemeClr val="accent1"/>
                  </a:solidFill>
                  <a:effectLst/>
                  <a:latin typeface="Cambria Math" panose="02040503050406030204" pitchFamily="18" charset="0"/>
                  <a:ea typeface="+mn-ea"/>
                  <a:cs typeface="+mn-cs"/>
                </a:rPr>
                <a:t>"</a:t>
              </a:r>
              <a:r>
                <a:rPr lang="en-US" sz="1100" i="0">
                  <a:solidFill>
                    <a:schemeClr val="accent1"/>
                  </a:solidFill>
                  <a:effectLst/>
                  <a:latin typeface="Cambria Math" panose="02040503050406030204" pitchFamily="18" charset="0"/>
                  <a:ea typeface="+mn-ea"/>
                  <a:cs typeface="+mn-cs"/>
                </a:rPr>
                <a:t>Area of the powered end</a:t>
              </a:r>
              <a:r>
                <a:rPr lang="en-US" sz="1100" i="0">
                  <a:solidFill>
                    <a:schemeClr val="accent1"/>
                  </a:solidFill>
                  <a:effectLst/>
                  <a:latin typeface="+mn-lt"/>
                  <a:ea typeface="+mn-ea"/>
                  <a:cs typeface="+mn-cs"/>
                </a:rPr>
                <a:t>"</a:t>
              </a:r>
              <a:endParaRPr lang="en-US">
                <a:solidFill>
                  <a:schemeClr val="accent1"/>
                </a:solidFill>
                <a:effectLst/>
              </a:endParaRPr>
            </a:p>
            <a:p>
              <a:pPr algn="l" rtl="0" eaLnBrk="1" latinLnBrk="0" hangingPunct="1"/>
              <a:r>
                <a:rPr lang="en-US" sz="1100" b="1" i="0">
                  <a:solidFill>
                    <a:schemeClr val="accent1"/>
                  </a:solidFill>
                  <a:effectLst/>
                  <a:latin typeface="+mn-lt"/>
                  <a:ea typeface="+mn-ea"/>
                  <a:cs typeface="+mn-cs"/>
                </a:rPr>
                <a:t>𝑷_𝑺=</a:t>
              </a:r>
              <a:r>
                <a:rPr lang="en-US" sz="1100" i="0">
                  <a:solidFill>
                    <a:schemeClr val="accent1"/>
                  </a:solidFill>
                  <a:effectLst/>
                  <a:latin typeface="+mn-lt"/>
                  <a:ea typeface="+mn-ea"/>
                  <a:cs typeface="+mn-cs"/>
                </a:rPr>
                <a:t>𝑆𝑢𝑝𝑝𝑙𝑦 𝑝𝑟𝑒𝑠𝑠𝑢𝑟𝑒</a:t>
              </a:r>
              <a:endParaRPr lang="en-US">
                <a:solidFill>
                  <a:schemeClr val="accent1"/>
                </a:solidFill>
                <a:effectLst/>
              </a:endParaRPr>
            </a:p>
            <a:p>
              <a:pPr algn="l" rtl="0" eaLnBrk="1" latinLnBrk="0" hangingPunct="1"/>
              <a:r>
                <a:rPr lang="en-US" sz="1100" b="1" i="0">
                  <a:solidFill>
                    <a:schemeClr val="accent1"/>
                  </a:solidFill>
                  <a:effectLst/>
                  <a:latin typeface="+mn-lt"/>
                  <a:ea typeface="+mn-ea"/>
                  <a:cs typeface="+mn-cs"/>
                </a:rPr>
                <a:t>𝑭_𝒍𝒐𝒂𝒅=</a:t>
              </a:r>
              <a:r>
                <a:rPr lang="en-US" sz="1100" i="0">
                  <a:solidFill>
                    <a:schemeClr val="accent1"/>
                  </a:solidFill>
                  <a:effectLst/>
                  <a:latin typeface="+mn-lt"/>
                  <a:ea typeface="+mn-ea"/>
                  <a:cs typeface="+mn-cs"/>
                </a:rPr>
                <a:t>𝑙𝑜𝑎𝑑 𝑓𝑜𝑟𝑐𝑒</a:t>
              </a:r>
              <a:endParaRPr lang="en-US">
                <a:solidFill>
                  <a:schemeClr val="accent1"/>
                </a:solidFill>
                <a:effectLst/>
              </a:endParaRPr>
            </a:p>
            <a:p>
              <a:pPr algn="l" rtl="0" eaLnBrk="1" latinLnBrk="0" hangingPunct="1"/>
              <a:r>
                <a:rPr lang="en-US" sz="1100" b="1" i="0">
                  <a:solidFill>
                    <a:schemeClr val="accent1"/>
                  </a:solidFill>
                  <a:effectLst/>
                  <a:latin typeface="+mn-lt"/>
                  <a:ea typeface="+mn-ea"/>
                  <a:cs typeface="+mn-cs"/>
                </a:rPr>
                <a:t>𝝆_𝒗</a:t>
              </a:r>
              <a:r>
                <a:rPr lang="en-US" sz="1100" b="0" i="0">
                  <a:solidFill>
                    <a:schemeClr val="accent1"/>
                  </a:solidFill>
                  <a:effectLst/>
                  <a:latin typeface="+mn-lt"/>
                  <a:ea typeface="+mn-ea"/>
                  <a:cs typeface="+mn-cs"/>
                </a:rPr>
                <a:t>=</a:t>
              </a:r>
              <a:r>
                <a:rPr lang="en-US" sz="1100" i="0">
                  <a:solidFill>
                    <a:schemeClr val="accent1"/>
                  </a:solidFill>
                  <a:effectLst/>
                  <a:latin typeface="+mn-lt"/>
                  <a:ea typeface="+mn-ea"/>
                  <a:cs typeface="+mn-cs"/>
                </a:rPr>
                <a:t>𝑣𝑎𝑙𝑣𝑒 𝑟𝑎𝑡𝑖𝑜</a:t>
              </a:r>
              <a:r>
                <a:rPr lang="en-US" sz="1100" b="0" i="0">
                  <a:solidFill>
                    <a:schemeClr val="accent1"/>
                  </a:solidFill>
                  <a:effectLst/>
                  <a:latin typeface="+mn-lt"/>
                  <a:ea typeface="+mn-ea"/>
                  <a:cs typeface="+mn-cs"/>
                </a:rPr>
                <a:t>:</a:t>
              </a:r>
              <a:r>
                <a:rPr lang="en-US" sz="1100" i="0">
                  <a:solidFill>
                    <a:schemeClr val="accent1"/>
                  </a:solidFill>
                  <a:effectLst/>
                  <a:latin typeface="+mn-lt"/>
                  <a:ea typeface="+mn-ea"/>
                  <a:cs typeface="+mn-cs"/>
                </a:rPr>
                <a:t>𝑓𝑙𝑜𝑤 𝑐𝑜𝑛𝑠𝑡𝑎𝑛𝑡 𝑜𝑓 𝑝𝑜𝑤𝑒𝑟𝑒𝑑 𝑙𝑎𝑛𝑑 𝑡𝑜 𝑡ℎ𝑎𝑡 𝑜𝑓 𝑒𝑥ℎ𝑎𝑢𝑠𝑡𝑖𝑛𝑔 𝑙𝑎𝑛𝑑</a:t>
              </a:r>
              <a:endParaRPr lang="en-US">
                <a:solidFill>
                  <a:schemeClr val="accent1"/>
                </a:solidFill>
                <a:effectLst/>
              </a:endParaRPr>
            </a:p>
            <a:p>
              <a:pPr algn="l" rtl="0" eaLnBrk="1" latinLnBrk="0" hangingPunct="1"/>
              <a:r>
                <a:rPr lang="en-US" sz="1100" b="1" i="0">
                  <a:solidFill>
                    <a:schemeClr val="accent1"/>
                  </a:solidFill>
                  <a:effectLst/>
                  <a:latin typeface="+mn-lt"/>
                  <a:ea typeface="+mn-ea"/>
                  <a:cs typeface="+mn-cs"/>
                </a:rPr>
                <a:t>𝝆_𝒄</a:t>
              </a:r>
              <a:r>
                <a:rPr lang="en-US" sz="1100" i="0">
                  <a:solidFill>
                    <a:schemeClr val="accent1"/>
                  </a:solidFill>
                  <a:effectLst/>
                  <a:latin typeface="+mn-lt"/>
                  <a:ea typeface="+mn-ea"/>
                  <a:cs typeface="+mn-cs"/>
                </a:rPr>
                <a:t>=𝑐𝑦𝑙𝑖𝑛𝑑𝑒𝑟 𝑎𝑟𝑒𝑎 𝑟𝑎𝑡𝑖𝑜: 𝑝𝑜𝑤𝑒𝑟 𝑠𝑖𝑑𝑒 𝑡𝑜 𝑒𝑥ℎ𝑎𝑢𝑠𝑡𝑖𝑛𝑔 𝑠𝑖𝑑𝑒</a:t>
              </a:r>
              <a:endParaRPr lang="en-US">
                <a:solidFill>
                  <a:schemeClr val="accent1"/>
                </a:solidFill>
                <a:effectLst/>
              </a:endParaRPr>
            </a:p>
            <a:p>
              <a:pPr algn="l"/>
              <a:endParaRPr lang="en-US" sz="1100"/>
            </a:p>
          </xdr:txBody>
        </xdr:sp>
      </mc:Fallback>
    </mc:AlternateContent>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forum.deltamotion.com/t/the-vccm-equation/37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1"/>
  <sheetViews>
    <sheetView showGridLines="0" zoomScaleNormal="100" workbookViewId="0">
      <pane ySplit="6" topLeftCell="A7" activePane="bottomLeft" state="frozen"/>
      <selection pane="bottomLeft" activeCell="B15" sqref="B15"/>
    </sheetView>
  </sheetViews>
  <sheetFormatPr defaultRowHeight="15" x14ac:dyDescent="0.25"/>
  <cols>
    <col min="1" max="1" width="28" customWidth="1"/>
    <col min="2" max="2" width="16" customWidth="1"/>
    <col min="3" max="3" width="17" customWidth="1"/>
    <col min="4" max="4" width="3" customWidth="1"/>
    <col min="5" max="5" width="31" customWidth="1"/>
    <col min="6" max="6" width="17" customWidth="1"/>
    <col min="7" max="8" width="14" customWidth="1"/>
    <col min="9" max="9" width="9.7109375" customWidth="1"/>
    <col min="10" max="10" width="21.140625" bestFit="1" customWidth="1"/>
    <col min="11" max="11" width="12" bestFit="1" customWidth="1"/>
  </cols>
  <sheetData>
    <row r="1" spans="1:11" ht="38.1" customHeight="1" x14ac:dyDescent="0.25">
      <c r="A1" s="41" t="e" vm="1">
        <v>#VALUE!</v>
      </c>
      <c r="B1" s="35" t="s">
        <v>61</v>
      </c>
      <c r="C1" s="36"/>
      <c r="D1" s="36"/>
      <c r="E1" s="36"/>
      <c r="F1" s="36"/>
      <c r="G1" s="36"/>
      <c r="H1" s="37"/>
    </row>
    <row r="2" spans="1:11" x14ac:dyDescent="0.25">
      <c r="A2" s="42"/>
      <c r="B2" s="38" t="s">
        <v>65</v>
      </c>
      <c r="C2" s="39"/>
      <c r="D2" s="39"/>
      <c r="E2" s="39"/>
      <c r="F2" s="39"/>
      <c r="G2" s="39"/>
      <c r="H2" s="40"/>
    </row>
    <row r="6" spans="1:11" ht="15.75" x14ac:dyDescent="0.25">
      <c r="A6" s="34" t="s">
        <v>0</v>
      </c>
      <c r="B6" s="32"/>
      <c r="C6" s="33"/>
      <c r="E6" s="34" t="s">
        <v>1</v>
      </c>
      <c r="F6" s="32"/>
      <c r="G6" s="32"/>
      <c r="H6" s="33"/>
      <c r="J6" t="s">
        <v>2</v>
      </c>
    </row>
    <row r="7" spans="1:11" x14ac:dyDescent="0.25">
      <c r="A7" s="1" t="s">
        <v>3</v>
      </c>
      <c r="B7" s="2">
        <v>2</v>
      </c>
      <c r="C7" s="3" t="s">
        <v>4</v>
      </c>
      <c r="E7" s="1" t="s">
        <v>5</v>
      </c>
      <c r="F7" s="4">
        <f>K14/0.00064516</f>
        <v>3.1415926535897896</v>
      </c>
      <c r="G7" s="3" t="s">
        <v>6</v>
      </c>
      <c r="J7" t="s">
        <v>7</v>
      </c>
      <c r="K7">
        <f>$B$7/39.3700787401575</f>
        <v>5.079999999999997E-2</v>
      </c>
    </row>
    <row r="8" spans="1:11" x14ac:dyDescent="0.25">
      <c r="A8" s="1" t="s">
        <v>8</v>
      </c>
      <c r="B8" s="2">
        <v>1.375</v>
      </c>
      <c r="C8" s="3" t="s">
        <v>4</v>
      </c>
      <c r="E8" s="1" t="s">
        <v>9</v>
      </c>
      <c r="F8" s="4">
        <f>K15/0.00064516</f>
        <v>1.6566992509164906</v>
      </c>
      <c r="G8" s="3" t="s">
        <v>6</v>
      </c>
      <c r="J8" t="s">
        <v>10</v>
      </c>
      <c r="K8">
        <f>$B$8/39.3700787401575</f>
        <v>3.4924999999999977E-2</v>
      </c>
    </row>
    <row r="9" spans="1:11" x14ac:dyDescent="0.25">
      <c r="A9" s="1" t="s">
        <v>11</v>
      </c>
      <c r="B9" s="2">
        <v>1500</v>
      </c>
      <c r="C9" s="3" t="s">
        <v>12</v>
      </c>
      <c r="E9" s="1" t="s">
        <v>13</v>
      </c>
      <c r="F9" s="4">
        <f>IF(B14="Extending",K16,1/K16)</f>
        <v>1.8962962962962964</v>
      </c>
      <c r="G9" s="3" t="s">
        <v>14</v>
      </c>
      <c r="J9" t="s">
        <v>15</v>
      </c>
      <c r="K9">
        <f>$B$9*6894.757293168</f>
        <v>10342135.939751999</v>
      </c>
    </row>
    <row r="10" spans="1:11" x14ac:dyDescent="0.25">
      <c r="A10" s="1" t="s">
        <v>16</v>
      </c>
      <c r="B10" s="2">
        <v>0</v>
      </c>
      <c r="C10" s="3" t="s">
        <v>17</v>
      </c>
      <c r="E10" s="1" t="s">
        <v>18</v>
      </c>
      <c r="F10" s="19">
        <f>K17*IF($C$11="gpm",15850.323141489,60000)/SQRT(IF($C$12="psi",6894.757293168,100000))</f>
        <v>1.6903085094604139E-4</v>
      </c>
      <c r="G10" s="3" t="str">
        <f>IF($C$11="gpm","gpm/√"&amp;$C$12,"L/min/√"&amp;$C$12)</f>
        <v>L/min/√bar</v>
      </c>
      <c r="J10" t="s">
        <v>19</v>
      </c>
      <c r="K10">
        <f>$B$10*4.4482216152605</f>
        <v>0</v>
      </c>
    </row>
    <row r="11" spans="1:11" x14ac:dyDescent="0.25">
      <c r="A11" s="1" t="s">
        <v>20</v>
      </c>
      <c r="B11" s="2">
        <v>100</v>
      </c>
      <c r="C11" s="9" t="s">
        <v>49</v>
      </c>
      <c r="E11" s="1" t="s">
        <v>26</v>
      </c>
      <c r="F11" s="4">
        <f>IF(B14="Extending",VALUE(LEFT(B13,SEARCH(":",B13)-1)),1/VALUE(LEFT(B13,SEARCH(":",B13)-1)))</f>
        <v>1</v>
      </c>
      <c r="G11" s="3" t="s">
        <v>14</v>
      </c>
      <c r="J11" t="s">
        <v>22</v>
      </c>
      <c r="K11">
        <f>IF($C$11="gpm",$B$11*0.0000630901964,$B$11*0.0000166666666667)</f>
        <v>1.66666666667E-3</v>
      </c>
    </row>
    <row r="12" spans="1:11" x14ac:dyDescent="0.25">
      <c r="A12" s="1" t="s">
        <v>23</v>
      </c>
      <c r="B12" s="2">
        <v>35</v>
      </c>
      <c r="C12" s="9" t="s">
        <v>44</v>
      </c>
      <c r="E12" s="1" t="s">
        <v>21</v>
      </c>
      <c r="F12" s="4">
        <f>K21/6894.757293168</f>
        <v>191.84119778822648</v>
      </c>
      <c r="G12" s="3" t="s">
        <v>12</v>
      </c>
      <c r="J12" t="s">
        <v>25</v>
      </c>
      <c r="K12">
        <f>IF($C$12="psi",$B$12*6894.757293168,$B$12*100000)</f>
        <v>3500000</v>
      </c>
    </row>
    <row r="13" spans="1:11" x14ac:dyDescent="0.25">
      <c r="A13" s="16" t="s">
        <v>66</v>
      </c>
      <c r="B13" s="18" t="s">
        <v>68</v>
      </c>
      <c r="C13" s="17" t="s">
        <v>67</v>
      </c>
      <c r="E13" s="1" t="s">
        <v>24</v>
      </c>
      <c r="F13" s="4">
        <f>K24/6894.757293168</f>
        <v>363.78775284285842</v>
      </c>
      <c r="G13" s="3" t="s">
        <v>12</v>
      </c>
      <c r="J13" t="s">
        <v>27</v>
      </c>
      <c r="K13" s="15">
        <f>$F$11</f>
        <v>1</v>
      </c>
    </row>
    <row r="14" spans="1:11" ht="15" customHeight="1" x14ac:dyDescent="0.25">
      <c r="A14" s="1" t="s">
        <v>28</v>
      </c>
      <c r="B14" s="5" t="s">
        <v>29</v>
      </c>
      <c r="C14" s="3" t="s">
        <v>14</v>
      </c>
      <c r="J14" t="s">
        <v>30</v>
      </c>
      <c r="K14">
        <f>PI()/4*K7^2</f>
        <v>2.0268299163899886E-3</v>
      </c>
    </row>
    <row r="15" spans="1:11" ht="15" customHeight="1" x14ac:dyDescent="0.25">
      <c r="E15" s="31" t="s">
        <v>63</v>
      </c>
      <c r="F15" s="32"/>
      <c r="G15" s="32"/>
      <c r="H15" s="33"/>
      <c r="J15" t="s">
        <v>32</v>
      </c>
      <c r="K15">
        <f>PI()/4*(K7^2-K8^2)</f>
        <v>1.068836088721283E-3</v>
      </c>
    </row>
    <row r="16" spans="1:11" ht="15" customHeight="1" x14ac:dyDescent="0.25">
      <c r="E16" s="52">
        <f>$K$20/0.0254</f>
        <v>51.970085370723716</v>
      </c>
      <c r="F16" s="21"/>
      <c r="G16" s="22"/>
      <c r="H16" s="53" t="s">
        <v>31</v>
      </c>
      <c r="J16" t="s">
        <v>69</v>
      </c>
      <c r="K16">
        <f>K14/K15</f>
        <v>1.8962962962962964</v>
      </c>
    </row>
    <row r="17" spans="1:11" x14ac:dyDescent="0.25">
      <c r="A17" s="10"/>
      <c r="B17" s="10"/>
      <c r="C17" s="10"/>
      <c r="D17" s="10"/>
      <c r="E17" s="23"/>
      <c r="F17" s="24"/>
      <c r="G17" s="25"/>
      <c r="H17" s="54"/>
      <c r="J17" t="s">
        <v>35</v>
      </c>
      <c r="K17">
        <f>K11/SQRT(K12)</f>
        <v>8.9087080637652975E-7</v>
      </c>
    </row>
    <row r="18" spans="1:11" x14ac:dyDescent="0.25">
      <c r="A18" s="10"/>
      <c r="B18" s="10"/>
      <c r="D18" s="10"/>
      <c r="E18" s="10"/>
      <c r="F18" s="10"/>
      <c r="G18" s="10"/>
      <c r="H18" s="10"/>
      <c r="J18" t="s">
        <v>36</v>
      </c>
      <c r="K18">
        <f>IF($B$14="Extending",K14,K15)</f>
        <v>2.0268299163899886E-3</v>
      </c>
    </row>
    <row r="19" spans="1:11" ht="15" customHeight="1" x14ac:dyDescent="0.25">
      <c r="A19" s="55" t="s">
        <v>33</v>
      </c>
      <c r="B19" s="57" t="s">
        <v>34</v>
      </c>
      <c r="C19" s="57"/>
      <c r="D19" s="57"/>
      <c r="E19" s="57"/>
      <c r="F19" s="57"/>
      <c r="G19" s="57"/>
      <c r="H19" s="57"/>
      <c r="J19" t="s">
        <v>37</v>
      </c>
      <c r="K19">
        <f>K10</f>
        <v>0</v>
      </c>
    </row>
    <row r="20" spans="1:11" x14ac:dyDescent="0.25">
      <c r="A20" s="56"/>
      <c r="B20" s="58"/>
      <c r="C20" s="58"/>
      <c r="D20" s="58"/>
      <c r="E20" s="58"/>
      <c r="F20" s="58"/>
      <c r="G20" s="58"/>
      <c r="H20" s="58"/>
      <c r="J20" t="s">
        <v>38</v>
      </c>
      <c r="K20">
        <f>IF((K9*K18-K19)&lt;=0,0,K17*SQRT((K9*K18-K19)/(K18^3*(1+(K13^2)/(F9^3)))))</f>
        <v>1.3200401684163823</v>
      </c>
    </row>
    <row r="21" spans="1:11" x14ac:dyDescent="0.25">
      <c r="A21" s="56"/>
      <c r="B21" s="58"/>
      <c r="C21" s="58"/>
      <c r="D21" s="58"/>
      <c r="E21" s="58"/>
      <c r="F21" s="58"/>
      <c r="G21" s="58"/>
      <c r="H21" s="58"/>
      <c r="J21" t="s">
        <v>39</v>
      </c>
      <c r="K21">
        <f>K9-(K18*K20/K17)^2</f>
        <v>1322698.4975804593</v>
      </c>
    </row>
    <row r="22" spans="1:11" x14ac:dyDescent="0.25">
      <c r="A22" s="56"/>
      <c r="B22" s="58"/>
      <c r="C22" s="58"/>
      <c r="D22" s="58"/>
      <c r="E22" s="58"/>
      <c r="F22" s="58"/>
      <c r="G22" s="58"/>
      <c r="H22" s="58"/>
      <c r="J22" t="s">
        <v>40</v>
      </c>
      <c r="K22">
        <f>IF($B$14="Extending",K15,K14)</f>
        <v>1.068836088721283E-3</v>
      </c>
    </row>
    <row r="23" spans="1:11" x14ac:dyDescent="0.25">
      <c r="A23" s="56"/>
      <c r="B23" s="58"/>
      <c r="C23" s="58"/>
      <c r="D23" s="58"/>
      <c r="E23" s="58"/>
      <c r="F23" s="58"/>
      <c r="G23" s="58"/>
      <c r="H23" s="58"/>
      <c r="J23" t="s">
        <v>41</v>
      </c>
      <c r="K23">
        <f>K17/K13</f>
        <v>8.9087080637652975E-7</v>
      </c>
    </row>
    <row r="24" spans="1:11" x14ac:dyDescent="0.25">
      <c r="A24" s="56"/>
      <c r="B24" s="58"/>
      <c r="C24" s="58"/>
      <c r="D24" s="58"/>
      <c r="E24" s="58"/>
      <c r="F24" s="58"/>
      <c r="G24" s="58"/>
      <c r="H24" s="58"/>
      <c r="J24" t="s">
        <v>42</v>
      </c>
      <c r="K24">
        <f>(K22*K20/K23)^2</f>
        <v>2508228.2620784957</v>
      </c>
    </row>
    <row r="25" spans="1:11" x14ac:dyDescent="0.25">
      <c r="A25" s="56"/>
      <c r="B25" s="58"/>
      <c r="C25" s="58"/>
      <c r="D25" s="58"/>
      <c r="E25" s="58"/>
      <c r="F25" s="58"/>
      <c r="G25" s="58"/>
      <c r="H25" s="58"/>
    </row>
    <row r="26" spans="1:11" x14ac:dyDescent="0.25">
      <c r="A26" s="56"/>
      <c r="B26" s="58"/>
      <c r="C26" s="58"/>
      <c r="D26" s="58"/>
      <c r="E26" s="58"/>
      <c r="F26" s="58"/>
      <c r="G26" s="58"/>
      <c r="H26" s="58"/>
    </row>
    <row r="27" spans="1:11" ht="15.75" customHeight="1" x14ac:dyDescent="0.25">
      <c r="A27" s="56"/>
      <c r="B27" s="58"/>
      <c r="C27" s="58"/>
      <c r="D27" s="58"/>
      <c r="E27" s="58"/>
      <c r="F27" s="58"/>
      <c r="G27" s="58"/>
      <c r="H27" s="58"/>
    </row>
    <row r="29" spans="1:11" x14ac:dyDescent="0.25">
      <c r="A29" s="43" t="s">
        <v>72</v>
      </c>
      <c r="B29" s="44"/>
      <c r="C29" s="44"/>
      <c r="D29" s="44"/>
      <c r="E29" s="44"/>
      <c r="F29" s="44"/>
      <c r="G29" s="44"/>
      <c r="H29" s="45"/>
    </row>
    <row r="30" spans="1:11" x14ac:dyDescent="0.25">
      <c r="A30" s="46"/>
      <c r="B30" s="47"/>
      <c r="C30" s="47"/>
      <c r="D30" s="47"/>
      <c r="E30" s="47"/>
      <c r="F30" s="47"/>
      <c r="G30" s="47"/>
      <c r="H30" s="48"/>
    </row>
    <row r="31" spans="1:11" x14ac:dyDescent="0.25">
      <c r="A31" s="49"/>
      <c r="B31" s="50"/>
      <c r="C31" s="50"/>
      <c r="D31" s="50"/>
      <c r="E31" s="50"/>
      <c r="F31" s="50"/>
      <c r="G31" s="50"/>
      <c r="H31" s="51"/>
    </row>
  </sheetData>
  <mergeCells count="11">
    <mergeCell ref="A29:H31"/>
    <mergeCell ref="E16:G17"/>
    <mergeCell ref="H16:H17"/>
    <mergeCell ref="A19:A27"/>
    <mergeCell ref="B19:H27"/>
    <mergeCell ref="E15:H15"/>
    <mergeCell ref="A6:C6"/>
    <mergeCell ref="E6:H6"/>
    <mergeCell ref="B1:H1"/>
    <mergeCell ref="B2:H2"/>
    <mergeCell ref="A1:A2"/>
  </mergeCells>
  <dataValidations count="6">
    <dataValidation type="list" sqref="B14" xr:uid="{00000000-0002-0000-0000-000000000000}">
      <formula1>"Extending,Retracting"</formula1>
    </dataValidation>
    <dataValidation type="decimal" operator="greaterThan" sqref="B7:B9 B11:B12" xr:uid="{00000000-0002-0000-0000-000001000000}">
      <formula1>0</formula1>
    </dataValidation>
    <dataValidation type="decimal" operator="greaterThanOrEqual" sqref="B10" xr:uid="{00000000-0002-0000-0000-000007000000}">
      <formula1>0</formula1>
    </dataValidation>
    <dataValidation type="list" error="Please select a unit from the list." prompt="Select valve rated flow units." sqref="C11" xr:uid="{00000000-0002-0000-0000-000008000000}">
      <formula1>"gpm,L/min"</formula1>
    </dataValidation>
    <dataValidation type="list" error="Please select a unit from the list." prompt="Select valve rated pressure-drop units." sqref="C12" xr:uid="{00000000-0002-0000-0000-000009000000}">
      <formula1>"psi,bar"</formula1>
    </dataValidation>
    <dataValidation type="custom" operator="greaterThan" showErrorMessage="1" errorTitle="Invalid Ratio" error="Enter the ratio in the form n:1, such as 1:1, 2:1, or 1.3:1." sqref="B13" xr:uid="{2E36DD82-2A68-4F74-89C3-6F63A684A9B0}">
      <formula1>AND(     ISNUMBER(SEARCH(":",B13)),     LEN(B13)-LEN(SUBSTITUTE(B13,":",""))=1,     IFERROR(VALUE(LEFT(B13,SEARCH(":",B13)-1))&gt;0,FALSE),     IFERROR(VALUE(MID(B13,SEARCH(":",B13)+1,99))=1,FALSE) )</formula1>
    </dataValidation>
  </dataValidations>
  <pageMargins left="0.75" right="0.75" top="1" bottom="1" header="0.5" footer="0.5"/>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6"/>
  <sheetViews>
    <sheetView showGridLines="0" tabSelected="1" zoomScaleNormal="100" workbookViewId="0">
      <pane ySplit="6" topLeftCell="A7" activePane="bottomLeft" state="frozen"/>
      <selection pane="bottomLeft" activeCell="B16" sqref="B16"/>
    </sheetView>
  </sheetViews>
  <sheetFormatPr defaultRowHeight="15" x14ac:dyDescent="0.25"/>
  <cols>
    <col min="1" max="1" width="28" customWidth="1"/>
    <col min="2" max="2" width="16" customWidth="1"/>
    <col min="3" max="3" width="17" customWidth="1"/>
    <col min="4" max="4" width="3" customWidth="1"/>
    <col min="5" max="5" width="31" customWidth="1"/>
    <col min="6" max="6" width="17" customWidth="1"/>
    <col min="7" max="8" width="14" customWidth="1"/>
    <col min="9" max="9" width="9.7109375" customWidth="1"/>
    <col min="10" max="10" width="21.140625" bestFit="1" customWidth="1"/>
    <col min="11" max="11" width="12" bestFit="1" customWidth="1"/>
  </cols>
  <sheetData>
    <row r="1" spans="1:11" ht="38.1" customHeight="1" x14ac:dyDescent="0.25">
      <c r="A1" s="41" t="e" vm="1">
        <v>#VALUE!</v>
      </c>
      <c r="B1" s="35" t="s">
        <v>62</v>
      </c>
      <c r="C1" s="36"/>
      <c r="D1" s="36"/>
      <c r="E1" s="36"/>
      <c r="F1" s="36"/>
      <c r="G1" s="36"/>
      <c r="H1" s="37"/>
    </row>
    <row r="2" spans="1:11" x14ac:dyDescent="0.25">
      <c r="A2" s="42"/>
      <c r="B2" s="38" t="s">
        <v>65</v>
      </c>
      <c r="C2" s="39"/>
      <c r="D2" s="39"/>
      <c r="E2" s="39"/>
      <c r="F2" s="39"/>
      <c r="G2" s="39"/>
      <c r="H2" s="40"/>
    </row>
    <row r="4" spans="1:11" x14ac:dyDescent="0.25">
      <c r="A4" s="7" t="s">
        <v>43</v>
      </c>
      <c r="B4" s="6" t="s">
        <v>44</v>
      </c>
    </row>
    <row r="6" spans="1:11" ht="15.75" x14ac:dyDescent="0.25">
      <c r="A6" s="34" t="s">
        <v>0</v>
      </c>
      <c r="B6" s="32"/>
      <c r="C6" s="33"/>
      <c r="E6" s="34" t="s">
        <v>1</v>
      </c>
      <c r="F6" s="32"/>
      <c r="G6" s="32"/>
      <c r="H6" s="33"/>
      <c r="J6" t="s">
        <v>2</v>
      </c>
    </row>
    <row r="7" spans="1:11" x14ac:dyDescent="0.25">
      <c r="A7" s="1" t="s">
        <v>3</v>
      </c>
      <c r="B7" s="2">
        <v>50</v>
      </c>
      <c r="C7" s="3" t="s">
        <v>45</v>
      </c>
      <c r="E7" s="1" t="s">
        <v>5</v>
      </c>
      <c r="F7" s="4">
        <f>K14*1000000</f>
        <v>1963.495408493621</v>
      </c>
      <c r="G7" s="3" t="s">
        <v>46</v>
      </c>
      <c r="J7" t="s">
        <v>7</v>
      </c>
      <c r="K7">
        <f>$B$7/1000</f>
        <v>0.05</v>
      </c>
    </row>
    <row r="8" spans="1:11" x14ac:dyDescent="0.25">
      <c r="A8" s="1" t="s">
        <v>8</v>
      </c>
      <c r="B8" s="2">
        <v>30</v>
      </c>
      <c r="C8" s="3" t="s">
        <v>45</v>
      </c>
      <c r="E8" s="1" t="s">
        <v>9</v>
      </c>
      <c r="F8" s="4">
        <f>K15*1000000</f>
        <v>1256.6370614359178</v>
      </c>
      <c r="G8" s="3" t="s">
        <v>46</v>
      </c>
      <c r="J8" t="s">
        <v>10</v>
      </c>
      <c r="K8">
        <f>$B$8/1000</f>
        <v>0.03</v>
      </c>
    </row>
    <row r="9" spans="1:11" x14ac:dyDescent="0.25">
      <c r="A9" s="1" t="s">
        <v>11</v>
      </c>
      <c r="B9" s="2">
        <v>100</v>
      </c>
      <c r="C9" s="3" t="str">
        <f>$B$4</f>
        <v>bar</v>
      </c>
      <c r="E9" s="1" t="s">
        <v>13</v>
      </c>
      <c r="F9" s="4">
        <f>IF(B14="Extending",K16,1/K16)</f>
        <v>1.5624999999999996</v>
      </c>
      <c r="G9" s="3" t="s">
        <v>14</v>
      </c>
      <c r="J9" t="s">
        <v>15</v>
      </c>
      <c r="K9">
        <f>IF($B$4="bar",$B$9*100000,$B$9*1000000)</f>
        <v>10000000</v>
      </c>
    </row>
    <row r="10" spans="1:11" x14ac:dyDescent="0.25">
      <c r="A10" s="1" t="s">
        <v>16</v>
      </c>
      <c r="B10" s="2">
        <v>0</v>
      </c>
      <c r="C10" s="3" t="s">
        <v>47</v>
      </c>
      <c r="E10" s="1" t="s">
        <v>18</v>
      </c>
      <c r="F10" s="19">
        <f>K17*60000/SQRT(100000)</f>
        <v>1.6903085094570331E-4</v>
      </c>
      <c r="G10" s="3" t="s">
        <v>48</v>
      </c>
      <c r="J10" t="s">
        <v>19</v>
      </c>
      <c r="K10">
        <f>$B$10</f>
        <v>0</v>
      </c>
    </row>
    <row r="11" spans="1:11" x14ac:dyDescent="0.25">
      <c r="A11" s="1" t="s">
        <v>20</v>
      </c>
      <c r="B11" s="2">
        <v>100</v>
      </c>
      <c r="C11" s="3" t="s">
        <v>49</v>
      </c>
      <c r="E11" s="1" t="s">
        <v>26</v>
      </c>
      <c r="F11" s="4">
        <f>IF(B14="Extending",VALUE(LEFT(B13,SEARCH(":",B13)-1)),1/VALUE(LEFT(B13,SEARCH(":",B13)-1)))</f>
        <v>1</v>
      </c>
      <c r="G11" s="3" t="str">
        <f>$B$4</f>
        <v>bar</v>
      </c>
      <c r="J11" t="s">
        <v>22</v>
      </c>
      <c r="K11">
        <f>$B$11/60000</f>
        <v>1.6666666666666668E-3</v>
      </c>
    </row>
    <row r="12" spans="1:11" x14ac:dyDescent="0.25">
      <c r="A12" s="1" t="s">
        <v>23</v>
      </c>
      <c r="B12" s="2">
        <v>35</v>
      </c>
      <c r="C12" s="3" t="str">
        <f>$B$4</f>
        <v>bar</v>
      </c>
      <c r="E12" s="1" t="s">
        <v>21</v>
      </c>
      <c r="F12" s="4">
        <f>IF($B$4="bar",K21/100000,K21/1000000)</f>
        <v>20.769737842908548</v>
      </c>
      <c r="G12" s="3" t="str">
        <f>$B$4</f>
        <v>bar</v>
      </c>
      <c r="J12" t="s">
        <v>25</v>
      </c>
      <c r="K12">
        <f>IF($B$4="bar",$B$12*100000,$B$12*6894.757293168)</f>
        <v>3500000</v>
      </c>
    </row>
    <row r="13" spans="1:11" x14ac:dyDescent="0.25">
      <c r="A13" s="1" t="s">
        <v>26</v>
      </c>
      <c r="B13" s="18" t="s">
        <v>68</v>
      </c>
      <c r="C13" s="17" t="s">
        <v>67</v>
      </c>
      <c r="E13" s="1" t="s">
        <v>24</v>
      </c>
      <c r="F13" s="4">
        <f>IF($B$4="bar",K24/100000,K24/1000000)</f>
        <v>32.452715379544671</v>
      </c>
      <c r="G13" s="3" t="str">
        <f>$B$4</f>
        <v>bar</v>
      </c>
      <c r="J13" t="s">
        <v>27</v>
      </c>
      <c r="K13" s="15">
        <f>F11</f>
        <v>1</v>
      </c>
    </row>
    <row r="14" spans="1:11" ht="15" customHeight="1" x14ac:dyDescent="0.25">
      <c r="A14" s="1" t="s">
        <v>28</v>
      </c>
      <c r="B14" s="5" t="s">
        <v>29</v>
      </c>
      <c r="C14" s="3" t="s">
        <v>14</v>
      </c>
      <c r="J14" t="s">
        <v>30</v>
      </c>
      <c r="K14">
        <f>PI()/4*K7^2</f>
        <v>1.9634954084936209E-3</v>
      </c>
    </row>
    <row r="15" spans="1:11" ht="15" customHeight="1" x14ac:dyDescent="0.25">
      <c r="E15" s="61" t="s">
        <v>63</v>
      </c>
      <c r="F15" s="62"/>
      <c r="G15" s="62"/>
      <c r="H15" s="63"/>
      <c r="J15" t="s">
        <v>32</v>
      </c>
      <c r="K15">
        <f>PI()/4*(K7^2-K8^2)</f>
        <v>1.2566370614359177E-3</v>
      </c>
    </row>
    <row r="16" spans="1:11" ht="15" customHeight="1" x14ac:dyDescent="0.25">
      <c r="E16" s="64">
        <f>K20*1000</f>
        <v>1277.1161117255742</v>
      </c>
      <c r="F16" s="65"/>
      <c r="G16" s="66"/>
      <c r="H16" s="59" t="s">
        <v>50</v>
      </c>
      <c r="J16" t="s">
        <v>69</v>
      </c>
      <c r="K16">
        <f>K14/K15</f>
        <v>1.5624999999999996</v>
      </c>
    </row>
    <row r="17" spans="1:11" ht="15" customHeight="1" x14ac:dyDescent="0.25">
      <c r="A17" s="10"/>
      <c r="B17" s="11"/>
      <c r="E17" s="67"/>
      <c r="F17" s="68"/>
      <c r="G17" s="69"/>
      <c r="H17" s="60"/>
      <c r="J17" t="s">
        <v>35</v>
      </c>
      <c r="K17">
        <f>K11/SQRT(K12)</f>
        <v>8.9087080637474802E-7</v>
      </c>
    </row>
    <row r="18" spans="1:11" x14ac:dyDescent="0.25">
      <c r="J18" t="s">
        <v>36</v>
      </c>
      <c r="K18">
        <f>IF($B$14="Extending",K14,K15)</f>
        <v>1.9634954084936209E-3</v>
      </c>
    </row>
    <row r="19" spans="1:11" x14ac:dyDescent="0.25">
      <c r="A19" s="55" t="s">
        <v>33</v>
      </c>
      <c r="B19" s="57" t="s">
        <v>34</v>
      </c>
      <c r="C19" s="57"/>
      <c r="D19" s="57"/>
      <c r="E19" s="57"/>
      <c r="F19" s="57"/>
      <c r="G19" s="57"/>
      <c r="H19" s="57"/>
      <c r="J19" t="s">
        <v>37</v>
      </c>
      <c r="K19">
        <f>K10</f>
        <v>0</v>
      </c>
    </row>
    <row r="20" spans="1:11" x14ac:dyDescent="0.25">
      <c r="A20" s="56"/>
      <c r="B20" s="58"/>
      <c r="C20" s="58"/>
      <c r="D20" s="58"/>
      <c r="E20" s="58"/>
      <c r="F20" s="58"/>
      <c r="G20" s="58"/>
      <c r="H20" s="58"/>
      <c r="J20" t="s">
        <v>38</v>
      </c>
      <c r="K20">
        <f>IF((K9*K18-K19)&lt;=0,0,K17*SQRT((K9*K18-K19)/(K18^3*(1+(K13^2)/(K16^3)))))</f>
        <v>1.2771161117255743</v>
      </c>
    </row>
    <row r="21" spans="1:11" x14ac:dyDescent="0.25">
      <c r="A21" s="56"/>
      <c r="B21" s="58"/>
      <c r="C21" s="58"/>
      <c r="D21" s="58"/>
      <c r="E21" s="58"/>
      <c r="F21" s="58"/>
      <c r="G21" s="58"/>
      <c r="H21" s="58"/>
      <c r="J21" t="s">
        <v>39</v>
      </c>
      <c r="K21">
        <f>K9-(K18*K20/K17)^2</f>
        <v>2076973.7842908548</v>
      </c>
    </row>
    <row r="22" spans="1:11" x14ac:dyDescent="0.25">
      <c r="A22" s="56"/>
      <c r="B22" s="58"/>
      <c r="C22" s="58"/>
      <c r="D22" s="58"/>
      <c r="E22" s="58"/>
      <c r="F22" s="58"/>
      <c r="G22" s="58"/>
      <c r="H22" s="58"/>
      <c r="J22" t="s">
        <v>40</v>
      </c>
      <c r="K22">
        <f>IF($B$14="Extending",K15,K14)</f>
        <v>1.2566370614359177E-3</v>
      </c>
    </row>
    <row r="23" spans="1:11" x14ac:dyDescent="0.25">
      <c r="A23" s="56"/>
      <c r="B23" s="58"/>
      <c r="C23" s="58"/>
      <c r="D23" s="58"/>
      <c r="E23" s="58"/>
      <c r="F23" s="58"/>
      <c r="G23" s="58"/>
      <c r="H23" s="58"/>
      <c r="J23" t="s">
        <v>41</v>
      </c>
      <c r="K23">
        <f>K17/K13</f>
        <v>8.9087080637474802E-7</v>
      </c>
    </row>
    <row r="24" spans="1:11" x14ac:dyDescent="0.25">
      <c r="A24" s="56"/>
      <c r="B24" s="58"/>
      <c r="C24" s="58"/>
      <c r="D24" s="58"/>
      <c r="E24" s="58"/>
      <c r="F24" s="58"/>
      <c r="G24" s="58"/>
      <c r="H24" s="58"/>
      <c r="J24" t="s">
        <v>42</v>
      </c>
      <c r="K24">
        <f>(K22*K20/K23)^2</f>
        <v>3245271.5379544673</v>
      </c>
    </row>
    <row r="25" spans="1:11" x14ac:dyDescent="0.25">
      <c r="A25" s="56"/>
      <c r="B25" s="58"/>
      <c r="C25" s="58"/>
      <c r="D25" s="58"/>
      <c r="E25" s="58"/>
      <c r="F25" s="58"/>
      <c r="G25" s="58"/>
      <c r="H25" s="58"/>
    </row>
    <row r="26" spans="1:11" x14ac:dyDescent="0.25">
      <c r="A26" s="56"/>
      <c r="B26" s="58"/>
      <c r="C26" s="58"/>
      <c r="D26" s="58"/>
      <c r="E26" s="58"/>
      <c r="F26" s="58"/>
      <c r="G26" s="58"/>
      <c r="H26" s="58"/>
    </row>
    <row r="27" spans="1:11" x14ac:dyDescent="0.25">
      <c r="A27" s="56"/>
      <c r="B27" s="58"/>
      <c r="C27" s="58"/>
      <c r="D27" s="58"/>
      <c r="E27" s="58"/>
      <c r="F27" s="58"/>
      <c r="G27" s="58"/>
      <c r="H27" s="58"/>
    </row>
    <row r="29" spans="1:11" x14ac:dyDescent="0.25">
      <c r="A29" s="43" t="s">
        <v>70</v>
      </c>
      <c r="B29" s="44"/>
      <c r="C29" s="44"/>
      <c r="D29" s="44"/>
      <c r="E29" s="44"/>
      <c r="F29" s="44"/>
      <c r="G29" s="44"/>
      <c r="H29" s="45"/>
    </row>
    <row r="30" spans="1:11" x14ac:dyDescent="0.25">
      <c r="A30" s="46"/>
      <c r="B30" s="47"/>
      <c r="C30" s="47"/>
      <c r="D30" s="47"/>
      <c r="E30" s="47"/>
      <c r="F30" s="47"/>
      <c r="G30" s="47"/>
      <c r="H30" s="48"/>
    </row>
    <row r="31" spans="1:11" x14ac:dyDescent="0.25">
      <c r="A31" s="49"/>
      <c r="B31" s="50"/>
      <c r="C31" s="50"/>
      <c r="D31" s="50"/>
      <c r="E31" s="50"/>
      <c r="F31" s="50"/>
      <c r="G31" s="50"/>
      <c r="H31" s="51"/>
    </row>
    <row r="34" spans="5:8" ht="15.75" x14ac:dyDescent="0.25">
      <c r="E34" s="13"/>
    </row>
    <row r="35" spans="5:8" ht="15.75" customHeight="1" x14ac:dyDescent="0.25">
      <c r="E35" s="14"/>
      <c r="F35" s="14"/>
      <c r="G35" s="14"/>
      <c r="H35" s="12"/>
    </row>
    <row r="36" spans="5:8" ht="15" customHeight="1" x14ac:dyDescent="0.25">
      <c r="E36" s="14"/>
      <c r="F36" s="14"/>
      <c r="G36" s="14"/>
    </row>
  </sheetData>
  <mergeCells count="11">
    <mergeCell ref="H16:H17"/>
    <mergeCell ref="A29:H31"/>
    <mergeCell ref="A6:C6"/>
    <mergeCell ref="E6:H6"/>
    <mergeCell ref="A1:A2"/>
    <mergeCell ref="B1:H1"/>
    <mergeCell ref="B2:H2"/>
    <mergeCell ref="A19:A27"/>
    <mergeCell ref="B19:H27"/>
    <mergeCell ref="E15:H15"/>
    <mergeCell ref="E16:G17"/>
  </mergeCells>
  <dataValidations count="5">
    <dataValidation type="list" sqref="B4" xr:uid="{00000000-0002-0000-0100-000000000000}">
      <formula1>"bar,MPa"</formula1>
    </dataValidation>
    <dataValidation type="list" sqref="B14" xr:uid="{00000000-0002-0000-0100-000001000000}">
      <formula1>"Extending,Retracting"</formula1>
    </dataValidation>
    <dataValidation type="decimal" operator="greaterThan" sqref="B7:B9 B11:B12" xr:uid="{00000000-0002-0000-0100-000002000000}">
      <formula1>0</formula1>
    </dataValidation>
    <dataValidation type="decimal" operator="greaterThanOrEqual" sqref="B10" xr:uid="{00000000-0002-0000-0100-000008000000}">
      <formula1>0</formula1>
    </dataValidation>
    <dataValidation type="custom" operator="greaterThan" showErrorMessage="1" errorTitle="Invalid Ratio" error="Enter the ratio in the form n:1, such as 1:1, 2:1, or 1.3:1." sqref="B13" xr:uid="{A50A0BE9-4F7E-46C5-9429-5E0E5800F0A5}">
      <formula1>AND(     ISNUMBER(SEARCH(":",B13)),     LEN(B13)-LEN(SUBSTITUTE(B13,":",""))=1,     IFERROR(VALUE(LEFT(B13,SEARCH(":",B13)-1))&gt;0,FALSE),     IFERROR(VALUE(MID(B13,SEARCH(":",B13)+1,99))=1,FALSE) )</formula1>
    </dataValidation>
  </dataValidations>
  <pageMargins left="0.75" right="0.75" top="1" bottom="1" header="0.5" footer="0.5"/>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8"/>
  <sheetViews>
    <sheetView showGridLines="0" workbookViewId="0">
      <selection activeCell="B19" sqref="B19:F21"/>
    </sheetView>
  </sheetViews>
  <sheetFormatPr defaultRowHeight="15" x14ac:dyDescent="0.25"/>
  <cols>
    <col min="1" max="1" width="25" customWidth="1"/>
    <col min="2" max="6" width="23" customWidth="1"/>
  </cols>
  <sheetData>
    <row r="1" spans="1:6" ht="26.25" x14ac:dyDescent="0.4">
      <c r="A1" s="29" t="s">
        <v>51</v>
      </c>
      <c r="B1" s="24"/>
      <c r="C1" s="24"/>
      <c r="D1" s="24"/>
      <c r="E1" s="24"/>
      <c r="F1" s="24"/>
    </row>
    <row r="3" spans="1:6" ht="15.75" x14ac:dyDescent="0.25">
      <c r="A3" s="8" t="s">
        <v>52</v>
      </c>
      <c r="B3" s="20" t="s">
        <v>71</v>
      </c>
      <c r="C3" s="21"/>
      <c r="D3" s="21"/>
      <c r="E3" s="21"/>
      <c r="F3" s="22"/>
    </row>
    <row r="4" spans="1:6" x14ac:dyDescent="0.25">
      <c r="B4" s="23"/>
      <c r="C4" s="24"/>
      <c r="D4" s="24"/>
      <c r="E4" s="24"/>
      <c r="F4" s="25"/>
    </row>
    <row r="5" spans="1:6" x14ac:dyDescent="0.25">
      <c r="B5" s="26"/>
      <c r="C5" s="27"/>
      <c r="D5" s="27"/>
      <c r="E5" s="27"/>
      <c r="F5" s="28"/>
    </row>
    <row r="7" spans="1:6" ht="15.75" x14ac:dyDescent="0.25">
      <c r="A7" s="8" t="s">
        <v>53</v>
      </c>
      <c r="B7" s="20" t="s">
        <v>34</v>
      </c>
      <c r="C7" s="21"/>
      <c r="D7" s="21"/>
      <c r="E7" s="21"/>
      <c r="F7" s="22"/>
    </row>
    <row r="8" spans="1:6" x14ac:dyDescent="0.25">
      <c r="B8" s="23"/>
      <c r="C8" s="24"/>
      <c r="D8" s="24"/>
      <c r="E8" s="24"/>
      <c r="F8" s="25"/>
    </row>
    <row r="9" spans="1:6" x14ac:dyDescent="0.25">
      <c r="B9" s="23"/>
      <c r="C9" s="24"/>
      <c r="D9" s="24"/>
      <c r="E9" s="24"/>
      <c r="F9" s="25"/>
    </row>
    <row r="10" spans="1:6" x14ac:dyDescent="0.25">
      <c r="B10" s="23"/>
      <c r="C10" s="24"/>
      <c r="D10" s="24"/>
      <c r="E10" s="24"/>
      <c r="F10" s="25"/>
    </row>
    <row r="11" spans="1:6" x14ac:dyDescent="0.25">
      <c r="B11" s="23"/>
      <c r="C11" s="24"/>
      <c r="D11" s="24"/>
      <c r="E11" s="24"/>
      <c r="F11" s="25"/>
    </row>
    <row r="12" spans="1:6" x14ac:dyDescent="0.25">
      <c r="B12" s="23"/>
      <c r="C12" s="24"/>
      <c r="D12" s="24"/>
      <c r="E12" s="24"/>
      <c r="F12" s="25"/>
    </row>
    <row r="13" spans="1:6" x14ac:dyDescent="0.25">
      <c r="B13" s="23"/>
      <c r="C13" s="24"/>
      <c r="D13" s="24"/>
      <c r="E13" s="24"/>
      <c r="F13" s="25"/>
    </row>
    <row r="14" spans="1:6" x14ac:dyDescent="0.25">
      <c r="B14" s="23"/>
      <c r="C14" s="24"/>
      <c r="D14" s="24"/>
      <c r="E14" s="24"/>
      <c r="F14" s="25"/>
    </row>
    <row r="15" spans="1:6" x14ac:dyDescent="0.25">
      <c r="B15" s="23"/>
      <c r="C15" s="24"/>
      <c r="D15" s="24"/>
      <c r="E15" s="24"/>
      <c r="F15" s="25"/>
    </row>
    <row r="16" spans="1:6" x14ac:dyDescent="0.25">
      <c r="B16" s="23"/>
      <c r="C16" s="24"/>
      <c r="D16" s="24"/>
      <c r="E16" s="24"/>
      <c r="F16" s="25"/>
    </row>
    <row r="17" spans="1:6" x14ac:dyDescent="0.25">
      <c r="B17" s="26"/>
      <c r="C17" s="27"/>
      <c r="D17" s="27"/>
      <c r="E17" s="27"/>
      <c r="F17" s="28"/>
    </row>
    <row r="19" spans="1:6" ht="15.75" x14ac:dyDescent="0.25">
      <c r="A19" s="8" t="s">
        <v>54</v>
      </c>
      <c r="B19" s="20" t="s">
        <v>76</v>
      </c>
      <c r="C19" s="21"/>
      <c r="D19" s="21"/>
      <c r="E19" s="21"/>
      <c r="F19" s="22"/>
    </row>
    <row r="20" spans="1:6" x14ac:dyDescent="0.25">
      <c r="B20" s="23"/>
      <c r="C20" s="24"/>
      <c r="D20" s="24"/>
      <c r="E20" s="24"/>
      <c r="F20" s="25"/>
    </row>
    <row r="21" spans="1:6" ht="52.5" customHeight="1" x14ac:dyDescent="0.25">
      <c r="B21" s="26"/>
      <c r="C21" s="27"/>
      <c r="D21" s="27"/>
      <c r="E21" s="27"/>
      <c r="F21" s="28"/>
    </row>
    <row r="25" spans="1:6" ht="15.75" x14ac:dyDescent="0.25">
      <c r="A25" s="8" t="s">
        <v>55</v>
      </c>
      <c r="B25" s="20" t="s">
        <v>56</v>
      </c>
      <c r="C25" s="21"/>
      <c r="D25" s="21"/>
      <c r="E25" s="21"/>
      <c r="F25" s="22"/>
    </row>
    <row r="26" spans="1:6" x14ac:dyDescent="0.25">
      <c r="B26" s="23"/>
      <c r="C26" s="24"/>
      <c r="D26" s="24"/>
      <c r="E26" s="24"/>
      <c r="F26" s="25"/>
    </row>
    <row r="27" spans="1:6" x14ac:dyDescent="0.25">
      <c r="B27" s="26"/>
      <c r="C27" s="27"/>
      <c r="D27" s="27"/>
      <c r="E27" s="27"/>
      <c r="F27" s="28"/>
    </row>
    <row r="31" spans="1:6" ht="15.75" x14ac:dyDescent="0.25">
      <c r="A31" s="8" t="s">
        <v>57</v>
      </c>
      <c r="B31" s="20" t="s">
        <v>74</v>
      </c>
      <c r="C31" s="21"/>
      <c r="D31" s="21"/>
      <c r="E31" s="21"/>
      <c r="F31" s="22"/>
    </row>
    <row r="32" spans="1:6" x14ac:dyDescent="0.25">
      <c r="B32" s="23"/>
      <c r="C32" s="24"/>
      <c r="D32" s="24"/>
      <c r="E32" s="24"/>
      <c r="F32" s="25"/>
    </row>
    <row r="33" spans="1:6" x14ac:dyDescent="0.25">
      <c r="B33" s="26"/>
      <c r="C33" s="27"/>
      <c r="D33" s="27"/>
      <c r="E33" s="27"/>
      <c r="F33" s="28"/>
    </row>
    <row r="36" spans="1:6" ht="15.75" x14ac:dyDescent="0.25">
      <c r="A36" s="8" t="s">
        <v>73</v>
      </c>
      <c r="B36" s="20" t="s">
        <v>75</v>
      </c>
      <c r="C36" s="21"/>
      <c r="D36" s="21"/>
      <c r="E36" s="21"/>
      <c r="F36" s="22"/>
    </row>
    <row r="37" spans="1:6" x14ac:dyDescent="0.25">
      <c r="B37" s="23"/>
      <c r="C37" s="24"/>
      <c r="D37" s="24"/>
      <c r="E37" s="24"/>
      <c r="F37" s="25"/>
    </row>
    <row r="38" spans="1:6" x14ac:dyDescent="0.25">
      <c r="B38" s="26"/>
      <c r="C38" s="27"/>
      <c r="D38" s="27"/>
      <c r="E38" s="27"/>
      <c r="F38" s="28"/>
    </row>
    <row r="41" spans="1:6" ht="15.75" x14ac:dyDescent="0.25">
      <c r="A41" s="8" t="s">
        <v>58</v>
      </c>
      <c r="B41" s="20" t="s">
        <v>64</v>
      </c>
      <c r="C41" s="21"/>
      <c r="D41" s="21"/>
      <c r="E41" s="21"/>
      <c r="F41" s="22"/>
    </row>
    <row r="42" spans="1:6" x14ac:dyDescent="0.25">
      <c r="B42" s="23"/>
      <c r="C42" s="24"/>
      <c r="D42" s="24"/>
      <c r="E42" s="24"/>
      <c r="F42" s="25"/>
    </row>
    <row r="43" spans="1:6" x14ac:dyDescent="0.25">
      <c r="B43" s="26"/>
      <c r="C43" s="27"/>
      <c r="D43" s="27"/>
      <c r="E43" s="27"/>
      <c r="F43" s="28"/>
    </row>
    <row r="46" spans="1:6" ht="15.75" x14ac:dyDescent="0.25">
      <c r="A46" s="8" t="s">
        <v>59</v>
      </c>
      <c r="B46" s="30" t="s">
        <v>60</v>
      </c>
      <c r="C46" s="24"/>
      <c r="D46" s="24"/>
      <c r="E46" s="24"/>
      <c r="F46" s="24"/>
    </row>
    <row r="47" spans="1:6" x14ac:dyDescent="0.25">
      <c r="B47" s="24"/>
      <c r="C47" s="24"/>
      <c r="D47" s="24"/>
      <c r="E47" s="24"/>
      <c r="F47" s="24"/>
    </row>
    <row r="48" spans="1:6" x14ac:dyDescent="0.25">
      <c r="B48" s="24"/>
      <c r="C48" s="24"/>
      <c r="D48" s="24"/>
      <c r="E48" s="24"/>
      <c r="F48" s="24"/>
    </row>
  </sheetData>
  <mergeCells count="9">
    <mergeCell ref="B25:F27"/>
    <mergeCell ref="B7:F17"/>
    <mergeCell ref="A1:F1"/>
    <mergeCell ref="B46:F48"/>
    <mergeCell ref="B19:F21"/>
    <mergeCell ref="B41:F43"/>
    <mergeCell ref="B3:F5"/>
    <mergeCell ref="B31:F33"/>
    <mergeCell ref="B36:F38"/>
  </mergeCells>
  <hyperlinks>
    <hyperlink ref="B46" r:id="rId1" xr:uid="{00000000-0004-0000-0200-000000000000}"/>
  </hyperlinks>
  <pageMargins left="0.75" right="0.75" top="1" bottom="1" header="0.5" footer="0.5"/>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US Units</vt:lpstr>
      <vt:lpstr>Metric</vt:lpstr>
      <vt:lpstr>How It Works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Jacob Paso</cp:lastModifiedBy>
  <dcterms:created xsi:type="dcterms:W3CDTF">2026-09-01T23:53:17Z</dcterms:created>
  <dcterms:modified xsi:type="dcterms:W3CDTF">2026-09-25T20:39:19Z</dcterms:modified>
</cp:coreProperties>
</file>